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briela Cabezas\Desktop\DGRV\4-SEPS\CAPACITACIÓ  PLANIFICACIÓN FINANCIERA\CAPACITACIÓN FINAL\"/>
    </mc:Choice>
  </mc:AlternateContent>
  <xr:revisionPtr revIDLastSave="0" documentId="13_ncr:1_{D0A3D2C2-FDDF-4FFE-8A28-50A10C972F56}" xr6:coauthVersionLast="47" xr6:coauthVersionMax="47" xr10:uidLastSave="{00000000-0000-0000-0000-000000000000}"/>
  <bookViews>
    <workbookView xWindow="-120" yWindow="-120" windowWidth="20730" windowHeight="11160" tabRatio="626" activeTab="14" xr2:uid="{00000000-000D-0000-FFFF-FFFF00000000}"/>
  </bookViews>
  <sheets>
    <sheet name="bal" sheetId="1" r:id="rId1"/>
    <sheet name="01" sheetId="3" r:id="rId2"/>
    <sheet name="02" sheetId="7" r:id="rId3"/>
    <sheet name="03" sheetId="8" r:id="rId4"/>
    <sheet name="04" sheetId="9" r:id="rId5"/>
    <sheet name="05" sheetId="10" r:id="rId6"/>
    <sheet name="06" sheetId="11" r:id="rId7"/>
    <sheet name="07" sheetId="12" r:id="rId8"/>
    <sheet name="08" sheetId="13" r:id="rId9"/>
    <sheet name="09" sheetId="14" r:id="rId10"/>
    <sheet name="10" sheetId="15" r:id="rId11"/>
    <sheet name="11" sheetId="16" r:id="rId12"/>
    <sheet name="12" sheetId="17" r:id="rId13"/>
    <sheet name="13" sheetId="18" r:id="rId14"/>
    <sheet name="Resumen" sheetId="19" r:id="rId1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3" l="1"/>
  <c r="C8" i="3"/>
  <c r="C7" i="3"/>
  <c r="C6" i="3"/>
  <c r="C5" i="3"/>
  <c r="C9" i="7"/>
  <c r="C9" i="18"/>
  <c r="C8" i="18"/>
  <c r="C7" i="18"/>
  <c r="C6" i="18"/>
  <c r="C5" i="18"/>
  <c r="C6" i="17"/>
  <c r="C5" i="17"/>
  <c r="C6" i="16"/>
  <c r="C5" i="16"/>
  <c r="C7" i="15"/>
  <c r="C6" i="15"/>
  <c r="C5" i="15"/>
  <c r="C7" i="14"/>
  <c r="C6" i="14"/>
  <c r="C5" i="14"/>
  <c r="C8" i="13"/>
  <c r="C7" i="13"/>
  <c r="C6" i="13"/>
  <c r="C5" i="13"/>
  <c r="C6" i="12"/>
  <c r="C5" i="12"/>
  <c r="C13" i="11"/>
  <c r="C12" i="11"/>
  <c r="C11" i="11"/>
  <c r="C10" i="11"/>
  <c r="C9" i="11"/>
  <c r="C8" i="11"/>
  <c r="C7" i="11"/>
  <c r="C6" i="11"/>
  <c r="C5" i="11"/>
  <c r="C41" i="10"/>
  <c r="C40" i="10"/>
  <c r="C39" i="10"/>
  <c r="C38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2" i="9"/>
  <c r="C41" i="9"/>
  <c r="C40" i="9"/>
  <c r="C39" i="9"/>
  <c r="C38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6" i="8"/>
  <c r="C5" i="8"/>
  <c r="C43" i="7"/>
  <c r="C42" i="7"/>
  <c r="C41" i="7"/>
  <c r="C40" i="7"/>
  <c r="C39" i="7"/>
  <c r="C38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8" i="7"/>
  <c r="C7" i="7"/>
  <c r="C6" i="7"/>
  <c r="C5" i="7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4" i="18" l="1"/>
  <c r="C4" i="17"/>
  <c r="C4" i="16"/>
  <c r="C4" i="15"/>
  <c r="C4" i="14"/>
  <c r="C4" i="13"/>
  <c r="C4" i="12"/>
  <c r="C4" i="11"/>
  <c r="C4" i="10"/>
  <c r="C4" i="9"/>
  <c r="C4" i="8"/>
  <c r="C4" i="7"/>
  <c r="C4" i="3"/>
  <c r="D32" i="19" l="1"/>
  <c r="D27" i="19"/>
  <c r="D20" i="19"/>
  <c r="D13" i="19"/>
  <c r="D4" i="19"/>
  <c r="D4" i="18"/>
  <c r="D4" i="17"/>
  <c r="D4" i="16"/>
  <c r="D4" i="15"/>
  <c r="D4" i="14"/>
  <c r="D4" i="13"/>
  <c r="D4" i="12"/>
  <c r="D4" i="11"/>
  <c r="D4" i="10"/>
  <c r="D4" i="9"/>
  <c r="D4" i="8"/>
  <c r="D4" i="7"/>
  <c r="D4" i="3"/>
  <c r="F13" i="19"/>
  <c r="D6" i="14" l="1"/>
  <c r="D7" i="14"/>
  <c r="D5" i="14"/>
  <c r="D6" i="15"/>
  <c r="D7" i="15"/>
  <c r="D5" i="15"/>
  <c r="D5" i="8"/>
  <c r="D6" i="8"/>
  <c r="D5" i="16"/>
  <c r="D6" i="16"/>
  <c r="D41" i="9"/>
  <c r="D33" i="9"/>
  <c r="D32" i="9"/>
  <c r="D27" i="9"/>
  <c r="D36" i="9"/>
  <c r="D40" i="9"/>
  <c r="D31" i="9"/>
  <c r="D30" i="9"/>
  <c r="D26" i="9"/>
  <c r="D23" i="9"/>
  <c r="D15" i="9"/>
  <c r="D7" i="9"/>
  <c r="D34" i="9"/>
  <c r="D21" i="9"/>
  <c r="D19" i="9"/>
  <c r="D12" i="9"/>
  <c r="D16" i="9"/>
  <c r="D29" i="9"/>
  <c r="D18" i="9"/>
  <c r="D9" i="9"/>
  <c r="D22" i="9"/>
  <c r="D38" i="9"/>
  <c r="D35" i="9"/>
  <c r="D24" i="9"/>
  <c r="D20" i="9"/>
  <c r="D25" i="9"/>
  <c r="D17" i="9"/>
  <c r="D10" i="9"/>
  <c r="D11" i="9"/>
  <c r="D6" i="9"/>
  <c r="D37" i="9"/>
  <c r="D8" i="9"/>
  <c r="D42" i="9"/>
  <c r="D39" i="9"/>
  <c r="D13" i="9"/>
  <c r="D5" i="9"/>
  <c r="D28" i="9"/>
  <c r="D14" i="9"/>
  <c r="D6" i="17"/>
  <c r="D5" i="17"/>
  <c r="D5" i="18"/>
  <c r="D8" i="18"/>
  <c r="D9" i="18"/>
  <c r="D7" i="18"/>
  <c r="D6" i="18"/>
  <c r="D8" i="13"/>
  <c r="D6" i="13"/>
  <c r="D7" i="13"/>
  <c r="D5" i="13"/>
  <c r="D8" i="3"/>
  <c r="D28" i="3"/>
  <c r="D20" i="3"/>
  <c r="D12" i="3"/>
  <c r="D25" i="3"/>
  <c r="D18" i="3"/>
  <c r="D16" i="3"/>
  <c r="D9" i="3"/>
  <c r="D13" i="3"/>
  <c r="D27" i="3"/>
  <c r="D11" i="3"/>
  <c r="D5" i="3"/>
  <c r="D29" i="3"/>
  <c r="D15" i="3"/>
  <c r="D17" i="3"/>
  <c r="D19" i="3"/>
  <c r="D7" i="3"/>
  <c r="D22" i="3"/>
  <c r="D21" i="3"/>
  <c r="D10" i="3"/>
  <c r="D30" i="3"/>
  <c r="D26" i="3"/>
  <c r="D24" i="3"/>
  <c r="D23" i="3"/>
  <c r="D14" i="3"/>
  <c r="D6" i="3"/>
  <c r="D39" i="7"/>
  <c r="D42" i="7"/>
  <c r="D31" i="7"/>
  <c r="D23" i="7"/>
  <c r="D15" i="7"/>
  <c r="D26" i="7"/>
  <c r="D34" i="7"/>
  <c r="D41" i="7"/>
  <c r="D35" i="7"/>
  <c r="D27" i="7"/>
  <c r="D24" i="7"/>
  <c r="D37" i="7"/>
  <c r="D40" i="7"/>
  <c r="D17" i="7"/>
  <c r="D10" i="7"/>
  <c r="D12" i="7"/>
  <c r="D5" i="7"/>
  <c r="D38" i="7"/>
  <c r="D29" i="7"/>
  <c r="D30" i="7"/>
  <c r="D21" i="7"/>
  <c r="D19" i="7"/>
  <c r="D32" i="7"/>
  <c r="D25" i="7"/>
  <c r="D18" i="7"/>
  <c r="D9" i="7"/>
  <c r="D36" i="7"/>
  <c r="D20" i="7"/>
  <c r="D13" i="7"/>
  <c r="D43" i="7"/>
  <c r="D28" i="7"/>
  <c r="D14" i="7"/>
  <c r="D6" i="7"/>
  <c r="D33" i="7"/>
  <c r="D11" i="7"/>
  <c r="D7" i="7"/>
  <c r="D16" i="7"/>
  <c r="D22" i="7"/>
  <c r="D8" i="7"/>
  <c r="D34" i="10"/>
  <c r="D26" i="10"/>
  <c r="D18" i="10"/>
  <c r="D37" i="10"/>
  <c r="D29" i="10"/>
  <c r="D21" i="10"/>
  <c r="D13" i="10"/>
  <c r="D40" i="10"/>
  <c r="D32" i="10"/>
  <c r="D33" i="10"/>
  <c r="D22" i="10"/>
  <c r="D12" i="10"/>
  <c r="D7" i="10"/>
  <c r="D41" i="10"/>
  <c r="D25" i="10"/>
  <c r="D24" i="10"/>
  <c r="D9" i="10"/>
  <c r="D23" i="10"/>
  <c r="D14" i="10"/>
  <c r="D6" i="10"/>
  <c r="D30" i="10"/>
  <c r="D20" i="10"/>
  <c r="D19" i="10"/>
  <c r="D10" i="10"/>
  <c r="D39" i="10"/>
  <c r="D15" i="10"/>
  <c r="D8" i="10"/>
  <c r="D38" i="10"/>
  <c r="D16" i="10"/>
  <c r="D35" i="10"/>
  <c r="D27" i="10"/>
  <c r="D11" i="10"/>
  <c r="D17" i="10"/>
  <c r="D31" i="10"/>
  <c r="D5" i="10"/>
  <c r="D28" i="10"/>
  <c r="D36" i="10"/>
  <c r="D10" i="11"/>
  <c r="D13" i="11"/>
  <c r="D5" i="11"/>
  <c r="D8" i="11"/>
  <c r="D11" i="11"/>
  <c r="D7" i="11"/>
  <c r="D9" i="11"/>
  <c r="D6" i="11"/>
  <c r="D12" i="11"/>
  <c r="D5" i="12"/>
  <c r="D7" i="12" s="1"/>
  <c r="D6" i="12"/>
  <c r="F4" i="7"/>
  <c r="F4" i="8"/>
  <c r="F4" i="15"/>
  <c r="F20" i="19"/>
  <c r="E13" i="19"/>
  <c r="E20" i="19"/>
  <c r="F27" i="19"/>
  <c r="E32" i="19"/>
  <c r="F4" i="9"/>
  <c r="F4" i="10"/>
  <c r="F4" i="11"/>
  <c r="F4" i="12"/>
  <c r="F4" i="13"/>
  <c r="F4" i="18"/>
  <c r="F32" i="19"/>
  <c r="E27" i="19"/>
  <c r="F4" i="14"/>
  <c r="F4" i="16"/>
  <c r="F4" i="17"/>
  <c r="F4" i="19"/>
  <c r="E4" i="7"/>
  <c r="E4" i="8"/>
  <c r="E4" i="9"/>
  <c r="E4" i="10"/>
  <c r="E4" i="11"/>
  <c r="E4" i="12"/>
  <c r="E4" i="13"/>
  <c r="E4" i="14"/>
  <c r="E4" i="15"/>
  <c r="E4" i="16"/>
  <c r="E4" i="17"/>
  <c r="E4" i="18"/>
  <c r="E4" i="19"/>
  <c r="F4" i="3"/>
  <c r="E4" i="3"/>
  <c r="E5" i="18" l="1"/>
  <c r="E8" i="18"/>
  <c r="E9" i="18"/>
  <c r="E7" i="18"/>
  <c r="E6" i="18"/>
  <c r="E37" i="10"/>
  <c r="E29" i="10"/>
  <c r="E21" i="10"/>
  <c r="E40" i="10"/>
  <c r="E32" i="10"/>
  <c r="E24" i="10"/>
  <c r="E16" i="10"/>
  <c r="E35" i="10"/>
  <c r="E31" i="10"/>
  <c r="E30" i="10"/>
  <c r="E14" i="10"/>
  <c r="E10" i="10"/>
  <c r="E15" i="10"/>
  <c r="E11" i="10"/>
  <c r="E22" i="10"/>
  <c r="E8" i="10"/>
  <c r="E28" i="10"/>
  <c r="E27" i="10"/>
  <c r="E13" i="10"/>
  <c r="E5" i="10"/>
  <c r="E41" i="10"/>
  <c r="E6" i="10"/>
  <c r="E25" i="10"/>
  <c r="E7" i="10"/>
  <c r="E23" i="10"/>
  <c r="E19" i="10"/>
  <c r="E34" i="10"/>
  <c r="E17" i="10"/>
  <c r="E39" i="10"/>
  <c r="E36" i="10"/>
  <c r="E20" i="10"/>
  <c r="E12" i="10"/>
  <c r="E9" i="10"/>
  <c r="E18" i="10"/>
  <c r="E38" i="10"/>
  <c r="E33" i="10"/>
  <c r="E26" i="10"/>
  <c r="E6" i="17"/>
  <c r="E5" i="17"/>
  <c r="E36" i="9"/>
  <c r="E41" i="9"/>
  <c r="E34" i="9"/>
  <c r="E30" i="9"/>
  <c r="E38" i="9"/>
  <c r="E42" i="9"/>
  <c r="E33" i="9"/>
  <c r="E26" i="9"/>
  <c r="E32" i="9"/>
  <c r="E18" i="9"/>
  <c r="E10" i="9"/>
  <c r="E39" i="9"/>
  <c r="E35" i="9"/>
  <c r="E14" i="9"/>
  <c r="E31" i="9"/>
  <c r="E29" i="9"/>
  <c r="E9" i="9"/>
  <c r="E40" i="9"/>
  <c r="E28" i="9"/>
  <c r="E20" i="9"/>
  <c r="E13" i="9"/>
  <c r="E11" i="9"/>
  <c r="E37" i="9"/>
  <c r="E27" i="9"/>
  <c r="E25" i="9"/>
  <c r="E15" i="9"/>
  <c r="E5" i="9"/>
  <c r="E16" i="9"/>
  <c r="E8" i="9"/>
  <c r="E21" i="9"/>
  <c r="E17" i="9"/>
  <c r="E7" i="9"/>
  <c r="E6" i="9"/>
  <c r="E22" i="9"/>
  <c r="E12" i="9"/>
  <c r="E24" i="9"/>
  <c r="E23" i="9"/>
  <c r="E19" i="9"/>
  <c r="E5" i="16"/>
  <c r="E6" i="16"/>
  <c r="E6" i="8"/>
  <c r="E5" i="8"/>
  <c r="F8" i="18"/>
  <c r="F6" i="18"/>
  <c r="F7" i="18"/>
  <c r="F5" i="18"/>
  <c r="F9" i="18"/>
  <c r="E23" i="3"/>
  <c r="E15" i="3"/>
  <c r="E27" i="3"/>
  <c r="E11" i="3"/>
  <c r="E5" i="3"/>
  <c r="E22" i="3"/>
  <c r="E29" i="3"/>
  <c r="E20" i="3"/>
  <c r="E13" i="3"/>
  <c r="E8" i="3"/>
  <c r="E28" i="3"/>
  <c r="E17" i="3"/>
  <c r="E14" i="3"/>
  <c r="E6" i="3"/>
  <c r="E19" i="3"/>
  <c r="E18" i="3"/>
  <c r="E16" i="3"/>
  <c r="E21" i="3"/>
  <c r="E9" i="3"/>
  <c r="E30" i="3"/>
  <c r="E26" i="3"/>
  <c r="E24" i="3"/>
  <c r="E25" i="3"/>
  <c r="E10" i="3"/>
  <c r="E12" i="3"/>
  <c r="E7" i="3"/>
  <c r="F6" i="17"/>
  <c r="F5" i="17"/>
  <c r="F6" i="15"/>
  <c r="F5" i="15"/>
  <c r="F7" i="15"/>
  <c r="F26" i="3"/>
  <c r="F18" i="3"/>
  <c r="F10" i="3"/>
  <c r="F6" i="3"/>
  <c r="F29" i="3"/>
  <c r="F20" i="3"/>
  <c r="F13" i="3"/>
  <c r="F8" i="3"/>
  <c r="F17" i="3"/>
  <c r="F15" i="3"/>
  <c r="F22" i="3"/>
  <c r="F24" i="3"/>
  <c r="F7" i="3"/>
  <c r="F30" i="3"/>
  <c r="F19" i="3"/>
  <c r="F16" i="3"/>
  <c r="F21" i="3"/>
  <c r="F12" i="3"/>
  <c r="F28" i="3"/>
  <c r="F14" i="3"/>
  <c r="F25" i="3"/>
  <c r="F23" i="3"/>
  <c r="F27" i="3"/>
  <c r="F9" i="3"/>
  <c r="F11" i="3"/>
  <c r="F5" i="3"/>
  <c r="F40" i="10"/>
  <c r="F32" i="10"/>
  <c r="F24" i="10"/>
  <c r="F16" i="10"/>
  <c r="F35" i="10"/>
  <c r="F27" i="10"/>
  <c r="F19" i="10"/>
  <c r="F38" i="10"/>
  <c r="F30" i="10"/>
  <c r="F25" i="10"/>
  <c r="F17" i="10"/>
  <c r="F5" i="10"/>
  <c r="F23" i="10"/>
  <c r="F6" i="10"/>
  <c r="F21" i="10"/>
  <c r="F20" i="10"/>
  <c r="F29" i="10"/>
  <c r="F28" i="10"/>
  <c r="F36" i="10"/>
  <c r="F34" i="10"/>
  <c r="F33" i="10"/>
  <c r="F31" i="10"/>
  <c r="F18" i="10"/>
  <c r="F15" i="10"/>
  <c r="F8" i="10"/>
  <c r="F7" i="10"/>
  <c r="F9" i="10"/>
  <c r="F13" i="10"/>
  <c r="F11" i="10"/>
  <c r="F37" i="10"/>
  <c r="F14" i="10"/>
  <c r="F39" i="10"/>
  <c r="F12" i="10"/>
  <c r="F26" i="10"/>
  <c r="F22" i="10"/>
  <c r="F10" i="10"/>
  <c r="F41" i="10"/>
  <c r="E6" i="15"/>
  <c r="E7" i="15"/>
  <c r="E5" i="15"/>
  <c r="E42" i="7"/>
  <c r="E34" i="7"/>
  <c r="E26" i="7"/>
  <c r="E18" i="7"/>
  <c r="E10" i="7"/>
  <c r="E5" i="7"/>
  <c r="E37" i="7"/>
  <c r="E29" i="7"/>
  <c r="E40" i="7"/>
  <c r="E17" i="7"/>
  <c r="E23" i="7"/>
  <c r="E39" i="7"/>
  <c r="E30" i="7"/>
  <c r="E21" i="7"/>
  <c r="E19" i="7"/>
  <c r="E12" i="7"/>
  <c r="E14" i="7"/>
  <c r="E7" i="7"/>
  <c r="E33" i="7"/>
  <c r="E38" i="7"/>
  <c r="E43" i="7"/>
  <c r="E36" i="7"/>
  <c r="E28" i="7"/>
  <c r="E20" i="7"/>
  <c r="E13" i="7"/>
  <c r="E11" i="7"/>
  <c r="E25" i="7"/>
  <c r="E32" i="7"/>
  <c r="E9" i="7"/>
  <c r="E6" i="7"/>
  <c r="E35" i="7"/>
  <c r="E24" i="7"/>
  <c r="E16" i="7"/>
  <c r="E15" i="7"/>
  <c r="E31" i="7"/>
  <c r="E22" i="7"/>
  <c r="E8" i="7"/>
  <c r="E41" i="7"/>
  <c r="E27" i="7"/>
  <c r="F6" i="13"/>
  <c r="F5" i="13"/>
  <c r="F7" i="13"/>
  <c r="F8" i="13"/>
  <c r="E6" i="13"/>
  <c r="E5" i="13"/>
  <c r="E8" i="13"/>
  <c r="E7" i="13"/>
  <c r="F8" i="11"/>
  <c r="F11" i="11"/>
  <c r="F6" i="11"/>
  <c r="F10" i="11"/>
  <c r="F9" i="11"/>
  <c r="F7" i="11"/>
  <c r="F5" i="11"/>
  <c r="F13" i="11"/>
  <c r="F12" i="11"/>
  <c r="E5" i="12"/>
  <c r="E7" i="12" s="1"/>
  <c r="E6" i="12"/>
  <c r="E8" i="12" s="1"/>
  <c r="F6" i="16"/>
  <c r="F5" i="16"/>
  <c r="F8" i="16" s="1"/>
  <c r="F5" i="8"/>
  <c r="F6" i="8"/>
  <c r="E13" i="11"/>
  <c r="E5" i="11"/>
  <c r="E8" i="11"/>
  <c r="E11" i="11"/>
  <c r="E12" i="11"/>
  <c r="E6" i="11"/>
  <c r="E9" i="11"/>
  <c r="E10" i="11"/>
  <c r="E7" i="11"/>
  <c r="F7" i="14"/>
  <c r="F5" i="14"/>
  <c r="F6" i="14"/>
  <c r="F39" i="9"/>
  <c r="F25" i="9"/>
  <c r="F40" i="9"/>
  <c r="F31" i="9"/>
  <c r="F35" i="9"/>
  <c r="F29" i="9"/>
  <c r="F34" i="9"/>
  <c r="F33" i="9"/>
  <c r="F21" i="9"/>
  <c r="F13" i="9"/>
  <c r="F5" i="9"/>
  <c r="F38" i="9"/>
  <c r="F37" i="9"/>
  <c r="F42" i="9"/>
  <c r="F23" i="9"/>
  <c r="F16" i="9"/>
  <c r="F30" i="9"/>
  <c r="F28" i="9"/>
  <c r="F20" i="9"/>
  <c r="F18" i="9"/>
  <c r="F11" i="9"/>
  <c r="F36" i="9"/>
  <c r="F32" i="9"/>
  <c r="F22" i="9"/>
  <c r="F6" i="9"/>
  <c r="F26" i="9"/>
  <c r="F24" i="9"/>
  <c r="F17" i="9"/>
  <c r="F8" i="9"/>
  <c r="F12" i="9"/>
  <c r="F7" i="9"/>
  <c r="F27" i="9"/>
  <c r="F10" i="9"/>
  <c r="F9" i="9"/>
  <c r="F14" i="9"/>
  <c r="F41" i="9"/>
  <c r="F19" i="9"/>
  <c r="F15" i="9"/>
  <c r="F37" i="7"/>
  <c r="F29" i="7"/>
  <c r="F21" i="7"/>
  <c r="F13" i="7"/>
  <c r="F8" i="7"/>
  <c r="F39" i="7"/>
  <c r="F32" i="7"/>
  <c r="F30" i="7"/>
  <c r="F19" i="7"/>
  <c r="F12" i="7"/>
  <c r="F10" i="7"/>
  <c r="F25" i="7"/>
  <c r="F38" i="7"/>
  <c r="F34" i="7"/>
  <c r="F26" i="7"/>
  <c r="F14" i="7"/>
  <c r="F7" i="7"/>
  <c r="F5" i="7"/>
  <c r="F16" i="7"/>
  <c r="F33" i="7"/>
  <c r="F23" i="7"/>
  <c r="F43" i="7"/>
  <c r="F22" i="7"/>
  <c r="F6" i="7"/>
  <c r="F20" i="7"/>
  <c r="F9" i="7"/>
  <c r="F40" i="7"/>
  <c r="F28" i="7"/>
  <c r="F18" i="7"/>
  <c r="F35" i="7"/>
  <c r="F42" i="7"/>
  <c r="F24" i="7"/>
  <c r="F15" i="7"/>
  <c r="F11" i="7"/>
  <c r="F31" i="7"/>
  <c r="F41" i="7"/>
  <c r="F27" i="7"/>
  <c r="F36" i="7"/>
  <c r="F17" i="7"/>
  <c r="E7" i="14"/>
  <c r="E6" i="14"/>
  <c r="E5" i="14"/>
  <c r="F5" i="12"/>
  <c r="F7" i="12" s="1"/>
  <c r="F6" i="12"/>
  <c r="D14" i="11"/>
  <c r="D14" i="19" s="1"/>
  <c r="D31" i="3"/>
  <c r="D5" i="19" s="1"/>
  <c r="D45" i="7"/>
  <c r="D6" i="19" s="1"/>
  <c r="D43" i="9"/>
  <c r="D8" i="19" s="1"/>
  <c r="D7" i="17"/>
  <c r="D8" i="12"/>
  <c r="D9" i="12" s="1"/>
  <c r="D15" i="19" s="1"/>
  <c r="D9" i="14"/>
  <c r="D8" i="17"/>
  <c r="D9" i="15"/>
  <c r="E8" i="17"/>
  <c r="E7" i="17"/>
  <c r="D7" i="8"/>
  <c r="D7" i="19" s="1"/>
  <c r="G32" i="19"/>
  <c r="G20" i="19"/>
  <c r="G13" i="19"/>
  <c r="G4" i="19"/>
  <c r="G4" i="18"/>
  <c r="G4" i="17"/>
  <c r="G4" i="16"/>
  <c r="G4" i="15"/>
  <c r="G4" i="14"/>
  <c r="G4" i="13"/>
  <c r="G4" i="12"/>
  <c r="G4" i="11"/>
  <c r="G4" i="10"/>
  <c r="G4" i="9"/>
  <c r="G4" i="8"/>
  <c r="G4" i="7"/>
  <c r="G27" i="19"/>
  <c r="E8" i="16"/>
  <c r="D42" i="10"/>
  <c r="D9" i="19" s="1"/>
  <c r="D8" i="15"/>
  <c r="D9" i="13"/>
  <c r="D16" i="19" s="1"/>
  <c r="D8" i="14"/>
  <c r="D10" i="18"/>
  <c r="D33" i="19" s="1"/>
  <c r="D7" i="16"/>
  <c r="D8" i="16"/>
  <c r="G4" i="3"/>
  <c r="E43" i="9" l="1"/>
  <c r="E31" i="3"/>
  <c r="G42" i="9"/>
  <c r="G34" i="9"/>
  <c r="G38" i="9"/>
  <c r="G36" i="9"/>
  <c r="G28" i="9"/>
  <c r="G33" i="9"/>
  <c r="G37" i="9"/>
  <c r="G24" i="9"/>
  <c r="G39" i="9"/>
  <c r="G35" i="9"/>
  <c r="G29" i="9"/>
  <c r="G25" i="9"/>
  <c r="G16" i="9"/>
  <c r="G8" i="9"/>
  <c r="G40" i="9"/>
  <c r="G9" i="9"/>
  <c r="G32" i="9"/>
  <c r="G22" i="9"/>
  <c r="G13" i="9"/>
  <c r="G6" i="9"/>
  <c r="G27" i="9"/>
  <c r="G15" i="9"/>
  <c r="G41" i="9"/>
  <c r="G19" i="9"/>
  <c r="G7" i="9"/>
  <c r="G21" i="9"/>
  <c r="G17" i="9"/>
  <c r="G10" i="9"/>
  <c r="G30" i="9"/>
  <c r="G12" i="9"/>
  <c r="G11" i="9"/>
  <c r="G5" i="9"/>
  <c r="G18" i="9"/>
  <c r="G14" i="9"/>
  <c r="G23" i="9"/>
  <c r="G20" i="9"/>
  <c r="G26" i="9"/>
  <c r="G31" i="9"/>
  <c r="G40" i="7"/>
  <c r="G39" i="7"/>
  <c r="G32" i="7"/>
  <c r="G24" i="7"/>
  <c r="G16" i="7"/>
  <c r="G41" i="7"/>
  <c r="G35" i="7"/>
  <c r="G27" i="7"/>
  <c r="G38" i="7"/>
  <c r="G34" i="7"/>
  <c r="G26" i="7"/>
  <c r="G21" i="7"/>
  <c r="G14" i="7"/>
  <c r="G7" i="7"/>
  <c r="G5" i="7"/>
  <c r="G9" i="7"/>
  <c r="G43" i="7"/>
  <c r="G20" i="7"/>
  <c r="G33" i="7"/>
  <c r="G23" i="7"/>
  <c r="G36" i="7"/>
  <c r="G28" i="7"/>
  <c r="G18" i="7"/>
  <c r="G37" i="7"/>
  <c r="G29" i="7"/>
  <c r="G25" i="7"/>
  <c r="G42" i="7"/>
  <c r="G31" i="7"/>
  <c r="G15" i="7"/>
  <c r="G8" i="7"/>
  <c r="G30" i="7"/>
  <c r="G6" i="7"/>
  <c r="G10" i="7"/>
  <c r="G11" i="7"/>
  <c r="G13" i="7"/>
  <c r="G22" i="7"/>
  <c r="G19" i="7"/>
  <c r="G17" i="7"/>
  <c r="G12" i="7"/>
  <c r="G5" i="8"/>
  <c r="G6" i="8"/>
  <c r="G6" i="16"/>
  <c r="G5" i="16"/>
  <c r="G5" i="17"/>
  <c r="G6" i="17"/>
  <c r="G29" i="3"/>
  <c r="G21" i="3"/>
  <c r="G13" i="3"/>
  <c r="G8" i="3"/>
  <c r="G22" i="3"/>
  <c r="G19" i="3"/>
  <c r="G24" i="3"/>
  <c r="G17" i="3"/>
  <c r="G15" i="3"/>
  <c r="G7" i="3"/>
  <c r="G26" i="3"/>
  <c r="G10" i="3"/>
  <c r="G18" i="3"/>
  <c r="G20" i="3"/>
  <c r="G30" i="3"/>
  <c r="G25" i="3"/>
  <c r="G23" i="3"/>
  <c r="G5" i="3"/>
  <c r="G9" i="3"/>
  <c r="G27" i="3"/>
  <c r="G12" i="3"/>
  <c r="G11" i="3"/>
  <c r="G28" i="3"/>
  <c r="G14" i="3"/>
  <c r="G16" i="3"/>
  <c r="G6" i="3"/>
  <c r="G35" i="10"/>
  <c r="G27" i="10"/>
  <c r="G19" i="10"/>
  <c r="G38" i="10"/>
  <c r="G30" i="10"/>
  <c r="G22" i="10"/>
  <c r="G14" i="10"/>
  <c r="G41" i="10"/>
  <c r="G33" i="10"/>
  <c r="G29" i="10"/>
  <c r="G21" i="10"/>
  <c r="G8" i="10"/>
  <c r="G28" i="10"/>
  <c r="G13" i="10"/>
  <c r="G10" i="10"/>
  <c r="G36" i="10"/>
  <c r="G34" i="10"/>
  <c r="G31" i="10"/>
  <c r="G39" i="10"/>
  <c r="G37" i="10"/>
  <c r="G32" i="10"/>
  <c r="G26" i="10"/>
  <c r="G12" i="10"/>
  <c r="G7" i="10"/>
  <c r="G25" i="10"/>
  <c r="G9" i="10"/>
  <c r="G23" i="10"/>
  <c r="G20" i="10"/>
  <c r="G16" i="10"/>
  <c r="G11" i="10"/>
  <c r="G40" i="10"/>
  <c r="G17" i="10"/>
  <c r="G5" i="10"/>
  <c r="G24" i="10"/>
  <c r="G15" i="10"/>
  <c r="G6" i="10"/>
  <c r="G18" i="10"/>
  <c r="G6" i="18"/>
  <c r="G9" i="18"/>
  <c r="G8" i="18"/>
  <c r="G5" i="18"/>
  <c r="G7" i="18"/>
  <c r="G11" i="11"/>
  <c r="G6" i="11"/>
  <c r="G9" i="11"/>
  <c r="G7" i="11"/>
  <c r="G10" i="11"/>
  <c r="G13" i="11"/>
  <c r="G12" i="11"/>
  <c r="G8" i="11"/>
  <c r="G5" i="11"/>
  <c r="G6" i="15"/>
  <c r="G5" i="15"/>
  <c r="G7" i="15"/>
  <c r="G9" i="15" s="1"/>
  <c r="G5" i="12"/>
  <c r="G7" i="12" s="1"/>
  <c r="G6" i="12"/>
  <c r="G7" i="13"/>
  <c r="G5" i="13"/>
  <c r="G8" i="13"/>
  <c r="G6" i="13"/>
  <c r="G5" i="14"/>
  <c r="G7" i="14"/>
  <c r="G9" i="14" s="1"/>
  <c r="G6" i="14"/>
  <c r="D10" i="15"/>
  <c r="D22" i="19" s="1"/>
  <c r="D10" i="14"/>
  <c r="D21" i="19" s="1"/>
  <c r="F31" i="3"/>
  <c r="F5" i="19" s="1"/>
  <c r="F45" i="7"/>
  <c r="F6" i="19" s="1"/>
  <c r="E45" i="7"/>
  <c r="E6" i="19" s="1"/>
  <c r="F43" i="9"/>
  <c r="F8" i="19" s="1"/>
  <c r="E8" i="15"/>
  <c r="F9" i="14"/>
  <c r="F8" i="17"/>
  <c r="E8" i="14"/>
  <c r="F7" i="16"/>
  <c r="F9" i="16" s="1"/>
  <c r="F23" i="19" s="1"/>
  <c r="F7" i="17"/>
  <c r="F9" i="15"/>
  <c r="E9" i="14"/>
  <c r="F8" i="12"/>
  <c r="F9" i="12" s="1"/>
  <c r="F15" i="19" s="1"/>
  <c r="E9" i="15"/>
  <c r="G7" i="17"/>
  <c r="E9" i="12"/>
  <c r="E15" i="19" s="1"/>
  <c r="F42" i="10"/>
  <c r="F9" i="19" s="1"/>
  <c r="F10" i="18"/>
  <c r="F33" i="19" s="1"/>
  <c r="E9" i="17"/>
  <c r="E28" i="19" s="1"/>
  <c r="E42" i="10"/>
  <c r="E9" i="19" s="1"/>
  <c r="E10" i="18"/>
  <c r="E33" i="19" s="1"/>
  <c r="F9" i="13"/>
  <c r="F16" i="19" s="1"/>
  <c r="E14" i="11"/>
  <c r="E14" i="19" s="1"/>
  <c r="E7" i="8"/>
  <c r="E7" i="19" s="1"/>
  <c r="E7" i="16"/>
  <c r="E9" i="16" s="1"/>
  <c r="E23" i="19" s="1"/>
  <c r="F8" i="15"/>
  <c r="F14" i="11"/>
  <c r="F14" i="19" s="1"/>
  <c r="F8" i="14"/>
  <c r="E9" i="13"/>
  <c r="E16" i="19" s="1"/>
  <c r="E5" i="19"/>
  <c r="H27" i="19"/>
  <c r="H4" i="11"/>
  <c r="H4" i="10"/>
  <c r="H4" i="9"/>
  <c r="H32" i="19"/>
  <c r="H20" i="19"/>
  <c r="H13" i="19"/>
  <c r="H4" i="19"/>
  <c r="H4" i="18"/>
  <c r="H4" i="17"/>
  <c r="H4" i="16"/>
  <c r="H4" i="15"/>
  <c r="H4" i="14"/>
  <c r="H4" i="13"/>
  <c r="H4" i="12"/>
  <c r="H4" i="8"/>
  <c r="H4" i="7"/>
  <c r="F7" i="8"/>
  <c r="F7" i="19" s="1"/>
  <c r="E8" i="19"/>
  <c r="D9" i="17"/>
  <c r="D28" i="19" s="1"/>
  <c r="D9" i="16"/>
  <c r="D23" i="19" s="1"/>
  <c r="H4" i="3"/>
  <c r="G8" i="15" l="1"/>
  <c r="G10" i="15" s="1"/>
  <c r="G22" i="19" s="1"/>
  <c r="H6" i="12"/>
  <c r="H5" i="12"/>
  <c r="H7" i="13"/>
  <c r="H8" i="13"/>
  <c r="H6" i="13"/>
  <c r="H5" i="13"/>
  <c r="H24" i="3"/>
  <c r="H16" i="3"/>
  <c r="H17" i="3"/>
  <c r="H15" i="3"/>
  <c r="H7" i="3"/>
  <c r="H30" i="3"/>
  <c r="H28" i="3"/>
  <c r="H12" i="3"/>
  <c r="H26" i="3"/>
  <c r="H19" i="3"/>
  <c r="H10" i="3"/>
  <c r="H27" i="3"/>
  <c r="H21" i="3"/>
  <c r="H20" i="3"/>
  <c r="H29" i="3"/>
  <c r="H25" i="3"/>
  <c r="H23" i="3"/>
  <c r="H22" i="3"/>
  <c r="H8" i="3"/>
  <c r="H9" i="3"/>
  <c r="H11" i="3"/>
  <c r="H6" i="3"/>
  <c r="H18" i="3"/>
  <c r="H14" i="3"/>
  <c r="H5" i="3"/>
  <c r="H13" i="3"/>
  <c r="H5" i="14"/>
  <c r="H6" i="14"/>
  <c r="H7" i="14"/>
  <c r="H6" i="8"/>
  <c r="H5" i="8"/>
  <c r="H5" i="15"/>
  <c r="H7" i="15"/>
  <c r="H9" i="15" s="1"/>
  <c r="H6" i="15"/>
  <c r="H37" i="9"/>
  <c r="H40" i="9"/>
  <c r="H31" i="9"/>
  <c r="H42" i="9"/>
  <c r="H35" i="9"/>
  <c r="H39" i="9"/>
  <c r="H32" i="9"/>
  <c r="H27" i="9"/>
  <c r="H38" i="9"/>
  <c r="H19" i="9"/>
  <c r="H11" i="9"/>
  <c r="H41" i="9"/>
  <c r="H36" i="9"/>
  <c r="H30" i="9"/>
  <c r="H20" i="9"/>
  <c r="H18" i="9"/>
  <c r="H15" i="9"/>
  <c r="H26" i="9"/>
  <c r="H17" i="9"/>
  <c r="H8" i="9"/>
  <c r="H21" i="9"/>
  <c r="H14" i="9"/>
  <c r="H29" i="9"/>
  <c r="H16" i="9"/>
  <c r="H10" i="9"/>
  <c r="H22" i="9"/>
  <c r="H12" i="9"/>
  <c r="H9" i="9"/>
  <c r="H6" i="9"/>
  <c r="H5" i="9"/>
  <c r="H34" i="9"/>
  <c r="H13" i="9"/>
  <c r="H25" i="9"/>
  <c r="H28" i="9"/>
  <c r="H23" i="9"/>
  <c r="H24" i="9"/>
  <c r="H33" i="9"/>
  <c r="H7" i="9"/>
  <c r="H6" i="16"/>
  <c r="H5" i="16"/>
  <c r="H38" i="10"/>
  <c r="H30" i="10"/>
  <c r="H22" i="10"/>
  <c r="H41" i="10"/>
  <c r="H33" i="10"/>
  <c r="H25" i="10"/>
  <c r="H17" i="10"/>
  <c r="H36" i="10"/>
  <c r="H28" i="10"/>
  <c r="H20" i="10"/>
  <c r="H11" i="10"/>
  <c r="H14" i="10"/>
  <c r="H8" i="10"/>
  <c r="H34" i="10"/>
  <c r="H31" i="10"/>
  <c r="H29" i="10"/>
  <c r="H19" i="10"/>
  <c r="H18" i="10"/>
  <c r="H5" i="10"/>
  <c r="H39" i="10"/>
  <c r="H37" i="10"/>
  <c r="H32" i="10"/>
  <c r="H27" i="10"/>
  <c r="H26" i="10"/>
  <c r="H35" i="10"/>
  <c r="H9" i="10"/>
  <c r="H23" i="10"/>
  <c r="H16" i="10"/>
  <c r="H40" i="10"/>
  <c r="H10" i="10"/>
  <c r="H7" i="10"/>
  <c r="H21" i="10"/>
  <c r="H12" i="10"/>
  <c r="H24" i="10"/>
  <c r="H15" i="10"/>
  <c r="H6" i="10"/>
  <c r="H13" i="10"/>
  <c r="H6" i="11"/>
  <c r="H9" i="11"/>
  <c r="H12" i="11"/>
  <c r="H8" i="11"/>
  <c r="H13" i="11"/>
  <c r="H11" i="11"/>
  <c r="H7" i="11"/>
  <c r="H10" i="11"/>
  <c r="H5" i="11"/>
  <c r="H5" i="17"/>
  <c r="H7" i="17" s="1"/>
  <c r="H6" i="17"/>
  <c r="H43" i="7"/>
  <c r="H41" i="7"/>
  <c r="H35" i="7"/>
  <c r="H27" i="7"/>
  <c r="H19" i="7"/>
  <c r="H11" i="7"/>
  <c r="H6" i="7"/>
  <c r="H30" i="7"/>
  <c r="H39" i="7"/>
  <c r="H33" i="7"/>
  <c r="H23" i="7"/>
  <c r="H32" i="7"/>
  <c r="H37" i="7"/>
  <c r="H29" i="7"/>
  <c r="H25" i="7"/>
  <c r="H16" i="7"/>
  <c r="H9" i="7"/>
  <c r="H22" i="7"/>
  <c r="H36" i="7"/>
  <c r="H28" i="7"/>
  <c r="H20" i="7"/>
  <c r="H18" i="7"/>
  <c r="H42" i="7"/>
  <c r="H24" i="7"/>
  <c r="H17" i="7"/>
  <c r="H38" i="7"/>
  <c r="H40" i="7"/>
  <c r="H10" i="7"/>
  <c r="H5" i="7"/>
  <c r="H14" i="7"/>
  <c r="H26" i="7"/>
  <c r="H21" i="7"/>
  <c r="H15" i="7"/>
  <c r="H31" i="7"/>
  <c r="H7" i="7"/>
  <c r="H12" i="7"/>
  <c r="H8" i="7"/>
  <c r="H13" i="7"/>
  <c r="H34" i="7"/>
  <c r="H6" i="18"/>
  <c r="H9" i="18"/>
  <c r="H5" i="18"/>
  <c r="H7" i="18"/>
  <c r="H8" i="18"/>
  <c r="F10" i="15"/>
  <c r="F22" i="19" s="1"/>
  <c r="E10" i="15"/>
  <c r="E22" i="19" s="1"/>
  <c r="G31" i="3"/>
  <c r="G5" i="19" s="1"/>
  <c r="G45" i="7"/>
  <c r="G6" i="19" s="1"/>
  <c r="G43" i="9"/>
  <c r="G8" i="19" s="1"/>
  <c r="E10" i="14"/>
  <c r="E21" i="19" s="1"/>
  <c r="F9" i="17"/>
  <c r="F28" i="19" s="1"/>
  <c r="G8" i="12"/>
  <c r="G9" i="12" s="1"/>
  <c r="G15" i="19" s="1"/>
  <c r="G8" i="17"/>
  <c r="H9" i="14"/>
  <c r="H7" i="12"/>
  <c r="G8" i="14"/>
  <c r="G10" i="14" s="1"/>
  <c r="G21" i="19" s="1"/>
  <c r="F10" i="14"/>
  <c r="F21" i="19" s="1"/>
  <c r="G14" i="11"/>
  <c r="G14" i="19" s="1"/>
  <c r="G42" i="10"/>
  <c r="G9" i="19" s="1"/>
  <c r="G7" i="8"/>
  <c r="G7" i="19" s="1"/>
  <c r="G9" i="13"/>
  <c r="G16" i="19" s="1"/>
  <c r="I4" i="19"/>
  <c r="I4" i="18"/>
  <c r="I4" i="17"/>
  <c r="I4" i="16"/>
  <c r="I4" i="15"/>
  <c r="I4" i="14"/>
  <c r="I4" i="13"/>
  <c r="I4" i="12"/>
  <c r="I4" i="11"/>
  <c r="I4" i="10"/>
  <c r="I4" i="9"/>
  <c r="I4" i="8"/>
  <c r="I4" i="7"/>
  <c r="I27" i="19"/>
  <c r="I32" i="19"/>
  <c r="I20" i="19"/>
  <c r="I13" i="19"/>
  <c r="G8" i="16"/>
  <c r="G7" i="16"/>
  <c r="G10" i="18"/>
  <c r="G33" i="19" s="1"/>
  <c r="I4" i="3"/>
  <c r="I9" i="11" l="1"/>
  <c r="I12" i="11"/>
  <c r="I7" i="11"/>
  <c r="I5" i="11"/>
  <c r="I10" i="11"/>
  <c r="I8" i="11"/>
  <c r="I11" i="11"/>
  <c r="I6" i="11"/>
  <c r="I13" i="11"/>
  <c r="I6" i="12"/>
  <c r="I5" i="12"/>
  <c r="I7" i="12" s="1"/>
  <c r="I6" i="8"/>
  <c r="I5" i="8"/>
  <c r="I40" i="9"/>
  <c r="I32" i="9"/>
  <c r="I33" i="9"/>
  <c r="I26" i="9"/>
  <c r="I41" i="9"/>
  <c r="I30" i="9"/>
  <c r="I37" i="9"/>
  <c r="I36" i="9"/>
  <c r="I28" i="9"/>
  <c r="I24" i="9"/>
  <c r="I22" i="9"/>
  <c r="I14" i="9"/>
  <c r="I6" i="9"/>
  <c r="I39" i="9"/>
  <c r="I35" i="9"/>
  <c r="I31" i="9"/>
  <c r="I29" i="9"/>
  <c r="I13" i="9"/>
  <c r="I11" i="9"/>
  <c r="I27" i="9"/>
  <c r="I17" i="9"/>
  <c r="I8" i="9"/>
  <c r="I25" i="9"/>
  <c r="I12" i="9"/>
  <c r="I10" i="9"/>
  <c r="I34" i="9"/>
  <c r="I23" i="9"/>
  <c r="I21" i="9"/>
  <c r="I9" i="9"/>
  <c r="I5" i="9"/>
  <c r="I42" i="9"/>
  <c r="I18" i="9"/>
  <c r="I19" i="9"/>
  <c r="I20" i="9"/>
  <c r="I7" i="9"/>
  <c r="I38" i="9"/>
  <c r="I16" i="9"/>
  <c r="I15" i="9"/>
  <c r="I5" i="17"/>
  <c r="I6" i="17"/>
  <c r="I7" i="13"/>
  <c r="I5" i="13"/>
  <c r="I8" i="13"/>
  <c r="I6" i="13"/>
  <c r="I5" i="16"/>
  <c r="I6" i="16"/>
  <c r="I41" i="10"/>
  <c r="I33" i="10"/>
  <c r="I25" i="10"/>
  <c r="I17" i="10"/>
  <c r="I36" i="10"/>
  <c r="I28" i="10"/>
  <c r="I20" i="10"/>
  <c r="I12" i="10"/>
  <c r="I39" i="10"/>
  <c r="I31" i="10"/>
  <c r="I24" i="10"/>
  <c r="I16" i="10"/>
  <c r="I13" i="10"/>
  <c r="I6" i="10"/>
  <c r="I22" i="10"/>
  <c r="I21" i="10"/>
  <c r="I10" i="10"/>
  <c r="I37" i="10"/>
  <c r="I32" i="10"/>
  <c r="I27" i="10"/>
  <c r="I26" i="10"/>
  <c r="I7" i="10"/>
  <c r="I35" i="10"/>
  <c r="I30" i="10"/>
  <c r="I40" i="10"/>
  <c r="I38" i="10"/>
  <c r="I15" i="10"/>
  <c r="I11" i="10"/>
  <c r="I34" i="10"/>
  <c r="I19" i="10"/>
  <c r="I29" i="10"/>
  <c r="I14" i="10"/>
  <c r="I8" i="10"/>
  <c r="I5" i="10"/>
  <c r="I9" i="10"/>
  <c r="I18" i="10"/>
  <c r="I23" i="10"/>
  <c r="I27" i="3"/>
  <c r="I19" i="3"/>
  <c r="I11" i="3"/>
  <c r="I26" i="3"/>
  <c r="I24" i="3"/>
  <c r="I10" i="3"/>
  <c r="I6" i="3"/>
  <c r="I28" i="3"/>
  <c r="I12" i="3"/>
  <c r="I21" i="3"/>
  <c r="I14" i="3"/>
  <c r="I29" i="3"/>
  <c r="I25" i="3"/>
  <c r="I23" i="3"/>
  <c r="I7" i="3"/>
  <c r="I22" i="3"/>
  <c r="I9" i="3"/>
  <c r="I8" i="3"/>
  <c r="I5" i="3"/>
  <c r="I18" i="3"/>
  <c r="I20" i="3"/>
  <c r="I17" i="3"/>
  <c r="I30" i="3"/>
  <c r="I13" i="3"/>
  <c r="I15" i="3"/>
  <c r="I16" i="3"/>
  <c r="I5" i="14"/>
  <c r="I6" i="14"/>
  <c r="I7" i="14"/>
  <c r="I9" i="14" s="1"/>
  <c r="I38" i="7"/>
  <c r="I30" i="7"/>
  <c r="I22" i="7"/>
  <c r="I14" i="7"/>
  <c r="I33" i="7"/>
  <c r="I37" i="7"/>
  <c r="I29" i="7"/>
  <c r="I25" i="7"/>
  <c r="I16" i="7"/>
  <c r="I9" i="7"/>
  <c r="I11" i="7"/>
  <c r="I36" i="7"/>
  <c r="I28" i="7"/>
  <c r="I20" i="7"/>
  <c r="I18" i="7"/>
  <c r="I13" i="7"/>
  <c r="I42" i="7"/>
  <c r="I31" i="7"/>
  <c r="I32" i="7"/>
  <c r="I41" i="7"/>
  <c r="I40" i="7"/>
  <c r="I35" i="7"/>
  <c r="I27" i="7"/>
  <c r="I12" i="7"/>
  <c r="I10" i="7"/>
  <c r="I23" i="7"/>
  <c r="I6" i="7"/>
  <c r="I43" i="7"/>
  <c r="I26" i="7"/>
  <c r="I15" i="7"/>
  <c r="I21" i="7"/>
  <c r="I24" i="7"/>
  <c r="I7" i="7"/>
  <c r="I19" i="7"/>
  <c r="I8" i="7"/>
  <c r="I39" i="7"/>
  <c r="I17" i="7"/>
  <c r="I34" i="7"/>
  <c r="I5" i="7"/>
  <c r="I5" i="15"/>
  <c r="I6" i="15"/>
  <c r="I7" i="15"/>
  <c r="I9" i="18"/>
  <c r="I7" i="18"/>
  <c r="I6" i="18"/>
  <c r="I8" i="18"/>
  <c r="I5" i="18"/>
  <c r="H31" i="3"/>
  <c r="H5" i="19" s="1"/>
  <c r="H45" i="7"/>
  <c r="H6" i="19" s="1"/>
  <c r="H43" i="9"/>
  <c r="H8" i="19" s="1"/>
  <c r="I7" i="17"/>
  <c r="I8" i="12"/>
  <c r="H8" i="12"/>
  <c r="H9" i="12" s="1"/>
  <c r="H15" i="19" s="1"/>
  <c r="H8" i="17"/>
  <c r="H9" i="17" s="1"/>
  <c r="H28" i="19" s="1"/>
  <c r="G9" i="16"/>
  <c r="G23" i="19" s="1"/>
  <c r="H8" i="15"/>
  <c r="H10" i="15" s="1"/>
  <c r="H22" i="19" s="1"/>
  <c r="H8" i="14"/>
  <c r="H10" i="14" s="1"/>
  <c r="H21" i="19" s="1"/>
  <c r="H10" i="18"/>
  <c r="H33" i="19" s="1"/>
  <c r="H9" i="13"/>
  <c r="H16" i="19" s="1"/>
  <c r="H14" i="11"/>
  <c r="H14" i="19" s="1"/>
  <c r="J20" i="19"/>
  <c r="J4" i="18"/>
  <c r="J4" i="17"/>
  <c r="J4" i="15"/>
  <c r="J4" i="13"/>
  <c r="J4" i="12"/>
  <c r="J4" i="11"/>
  <c r="J4" i="10"/>
  <c r="J4" i="9"/>
  <c r="J4" i="8"/>
  <c r="J4" i="16"/>
  <c r="J4" i="7"/>
  <c r="J27" i="19"/>
  <c r="J32" i="19"/>
  <c r="J13" i="19"/>
  <c r="J4" i="19"/>
  <c r="J4" i="14"/>
  <c r="G9" i="17"/>
  <c r="G28" i="19" s="1"/>
  <c r="H7" i="8"/>
  <c r="H7" i="19" s="1"/>
  <c r="H42" i="10"/>
  <c r="H9" i="19" s="1"/>
  <c r="H8" i="16"/>
  <c r="H7" i="16"/>
  <c r="J4" i="3"/>
  <c r="I31" i="3" l="1"/>
  <c r="J5" i="13"/>
  <c r="J8" i="13"/>
  <c r="J7" i="13"/>
  <c r="J6" i="13"/>
  <c r="J5" i="16"/>
  <c r="J6" i="16"/>
  <c r="J5" i="17"/>
  <c r="J7" i="17" s="1"/>
  <c r="J6" i="17"/>
  <c r="J36" i="10"/>
  <c r="J28" i="10"/>
  <c r="J20" i="10"/>
  <c r="J39" i="10"/>
  <c r="J31" i="10"/>
  <c r="J23" i="10"/>
  <c r="J15" i="10"/>
  <c r="J34" i="10"/>
  <c r="J40" i="10"/>
  <c r="J9" i="10"/>
  <c r="J29" i="10"/>
  <c r="J19" i="10"/>
  <c r="J18" i="10"/>
  <c r="J13" i="10"/>
  <c r="J5" i="10"/>
  <c r="J35" i="10"/>
  <c r="J30" i="10"/>
  <c r="J12" i="10"/>
  <c r="J38" i="10"/>
  <c r="J33" i="10"/>
  <c r="J17" i="10"/>
  <c r="J16" i="10"/>
  <c r="J11" i="10"/>
  <c r="J10" i="10"/>
  <c r="J32" i="10"/>
  <c r="J21" i="10"/>
  <c r="J27" i="10"/>
  <c r="J25" i="10"/>
  <c r="J14" i="10"/>
  <c r="J8" i="10"/>
  <c r="J37" i="10"/>
  <c r="J24" i="10"/>
  <c r="J26" i="10"/>
  <c r="J22" i="10"/>
  <c r="J6" i="10"/>
  <c r="J41" i="10"/>
  <c r="J7" i="10"/>
  <c r="J41" i="7"/>
  <c r="J33" i="7"/>
  <c r="J25" i="7"/>
  <c r="J17" i="7"/>
  <c r="J9" i="7"/>
  <c r="J38" i="7"/>
  <c r="J36" i="7"/>
  <c r="J28" i="7"/>
  <c r="J20" i="7"/>
  <c r="J18" i="7"/>
  <c r="J15" i="7"/>
  <c r="J8" i="7"/>
  <c r="J6" i="7"/>
  <c r="J32" i="7"/>
  <c r="J13" i="7"/>
  <c r="J11" i="7"/>
  <c r="J24" i="7"/>
  <c r="J42" i="7"/>
  <c r="J31" i="7"/>
  <c r="J22" i="7"/>
  <c r="J40" i="7"/>
  <c r="J34" i="7"/>
  <c r="J26" i="7"/>
  <c r="J21" i="7"/>
  <c r="J19" i="7"/>
  <c r="J7" i="7"/>
  <c r="J5" i="7"/>
  <c r="J23" i="7"/>
  <c r="J30" i="7"/>
  <c r="J14" i="7"/>
  <c r="J35" i="7"/>
  <c r="J37" i="7"/>
  <c r="J39" i="7"/>
  <c r="J16" i="7"/>
  <c r="J12" i="7"/>
  <c r="J10" i="7"/>
  <c r="J27" i="7"/>
  <c r="J29" i="7"/>
  <c r="J43" i="7"/>
  <c r="J5" i="15"/>
  <c r="J6" i="15"/>
  <c r="J7" i="15"/>
  <c r="J5" i="8"/>
  <c r="J6" i="8"/>
  <c r="J7" i="18"/>
  <c r="J8" i="18"/>
  <c r="J5" i="18"/>
  <c r="J6" i="18"/>
  <c r="J9" i="18"/>
  <c r="J6" i="14"/>
  <c r="J5" i="14"/>
  <c r="J7" i="14"/>
  <c r="J35" i="9"/>
  <c r="J42" i="9"/>
  <c r="J29" i="9"/>
  <c r="J39" i="9"/>
  <c r="J37" i="9"/>
  <c r="J34" i="9"/>
  <c r="J25" i="9"/>
  <c r="J41" i="9"/>
  <c r="J40" i="9"/>
  <c r="J17" i="9"/>
  <c r="J9" i="9"/>
  <c r="J28" i="9"/>
  <c r="J22" i="9"/>
  <c r="J15" i="9"/>
  <c r="J36" i="9"/>
  <c r="J26" i="9"/>
  <c r="J12" i="9"/>
  <c r="J10" i="9"/>
  <c r="J33" i="9"/>
  <c r="J24" i="9"/>
  <c r="J21" i="9"/>
  <c r="J19" i="9"/>
  <c r="J5" i="9"/>
  <c r="J38" i="9"/>
  <c r="J16" i="9"/>
  <c r="J6" i="9"/>
  <c r="J23" i="9"/>
  <c r="J14" i="9"/>
  <c r="J27" i="9"/>
  <c r="J11" i="9"/>
  <c r="J32" i="9"/>
  <c r="J30" i="9"/>
  <c r="J18" i="9"/>
  <c r="J13" i="9"/>
  <c r="J31" i="9"/>
  <c r="J20" i="9"/>
  <c r="J7" i="9"/>
  <c r="J8" i="9"/>
  <c r="J12" i="11"/>
  <c r="J7" i="11"/>
  <c r="J10" i="11"/>
  <c r="J6" i="11"/>
  <c r="J9" i="11"/>
  <c r="J5" i="11"/>
  <c r="J11" i="11"/>
  <c r="J8" i="11"/>
  <c r="J13" i="11"/>
  <c r="J22" i="3"/>
  <c r="J14" i="3"/>
  <c r="J7" i="3"/>
  <c r="J5" i="3"/>
  <c r="J28" i="3"/>
  <c r="J19" i="3"/>
  <c r="J12" i="3"/>
  <c r="J23" i="3"/>
  <c r="J21" i="3"/>
  <c r="J6" i="3"/>
  <c r="J25" i="3"/>
  <c r="J9" i="3"/>
  <c r="J29" i="3"/>
  <c r="J26" i="3"/>
  <c r="J24" i="3"/>
  <c r="J10" i="3"/>
  <c r="J15" i="3"/>
  <c r="J27" i="3"/>
  <c r="J11" i="3"/>
  <c r="J30" i="3"/>
  <c r="J20" i="3"/>
  <c r="J17" i="3"/>
  <c r="J18" i="3"/>
  <c r="J16" i="3"/>
  <c r="J13" i="3"/>
  <c r="J8" i="3"/>
  <c r="J5" i="12"/>
  <c r="J7" i="12" s="1"/>
  <c r="J6" i="12"/>
  <c r="I43" i="9"/>
  <c r="I8" i="19" s="1"/>
  <c r="I45" i="7"/>
  <c r="I6" i="19" s="1"/>
  <c r="J8" i="17"/>
  <c r="I8" i="17"/>
  <c r="I9" i="15"/>
  <c r="H9" i="16"/>
  <c r="H23" i="19" s="1"/>
  <c r="I9" i="13"/>
  <c r="I16" i="19" s="1"/>
  <c r="I14" i="11"/>
  <c r="I14" i="19" s="1"/>
  <c r="I42" i="10"/>
  <c r="I9" i="19" s="1"/>
  <c r="K32" i="19"/>
  <c r="K20" i="19"/>
  <c r="K13" i="19"/>
  <c r="K27" i="19"/>
  <c r="K4" i="19"/>
  <c r="K4" i="18"/>
  <c r="K4" i="17"/>
  <c r="K4" i="16"/>
  <c r="K4" i="15"/>
  <c r="K4" i="14"/>
  <c r="K4" i="13"/>
  <c r="K4" i="12"/>
  <c r="K4" i="11"/>
  <c r="K4" i="10"/>
  <c r="K4" i="9"/>
  <c r="K4" i="8"/>
  <c r="K4" i="7"/>
  <c r="I8" i="16"/>
  <c r="I7" i="16"/>
  <c r="I10" i="18"/>
  <c r="I33" i="19" s="1"/>
  <c r="I9" i="12"/>
  <c r="I15" i="19" s="1"/>
  <c r="I7" i="8"/>
  <c r="I7" i="19" s="1"/>
  <c r="I8" i="15"/>
  <c r="I5" i="19"/>
  <c r="I8" i="14"/>
  <c r="I10" i="14" s="1"/>
  <c r="I21" i="19" s="1"/>
  <c r="K4" i="3"/>
  <c r="K38" i="7" l="1"/>
  <c r="K36" i="7"/>
  <c r="K28" i="7"/>
  <c r="K20" i="7"/>
  <c r="K12" i="7"/>
  <c r="K7" i="7"/>
  <c r="K40" i="7"/>
  <c r="K31" i="7"/>
  <c r="K32" i="7"/>
  <c r="K13" i="7"/>
  <c r="K11" i="7"/>
  <c r="K35" i="7"/>
  <c r="K42" i="7"/>
  <c r="K22" i="7"/>
  <c r="K15" i="7"/>
  <c r="K8" i="7"/>
  <c r="K6" i="7"/>
  <c r="K27" i="7"/>
  <c r="K17" i="7"/>
  <c r="K24" i="7"/>
  <c r="K41" i="7"/>
  <c r="K39" i="7"/>
  <c r="K30" i="7"/>
  <c r="K23" i="7"/>
  <c r="K14" i="7"/>
  <c r="K26" i="7"/>
  <c r="K21" i="7"/>
  <c r="K18" i="7"/>
  <c r="K37" i="7"/>
  <c r="K19" i="7"/>
  <c r="K16" i="7"/>
  <c r="K33" i="7"/>
  <c r="K5" i="7"/>
  <c r="K29" i="7"/>
  <c r="K34" i="7"/>
  <c r="K25" i="7"/>
  <c r="K10" i="7"/>
  <c r="K9" i="7"/>
  <c r="K43" i="7"/>
  <c r="K38" i="9"/>
  <c r="K35" i="9"/>
  <c r="K24" i="9"/>
  <c r="K41" i="9"/>
  <c r="K32" i="9"/>
  <c r="K30" i="9"/>
  <c r="K36" i="9"/>
  <c r="K28" i="9"/>
  <c r="K20" i="9"/>
  <c r="K12" i="9"/>
  <c r="K42" i="9"/>
  <c r="K27" i="9"/>
  <c r="K8" i="9"/>
  <c r="K40" i="9"/>
  <c r="K33" i="9"/>
  <c r="K25" i="9"/>
  <c r="K21" i="9"/>
  <c r="K19" i="9"/>
  <c r="K5" i="9"/>
  <c r="K23" i="9"/>
  <c r="K14" i="9"/>
  <c r="K7" i="9"/>
  <c r="K37" i="9"/>
  <c r="K18" i="9"/>
  <c r="K29" i="9"/>
  <c r="K17" i="9"/>
  <c r="K11" i="9"/>
  <c r="K39" i="9"/>
  <c r="K13" i="9"/>
  <c r="K34" i="9"/>
  <c r="K22" i="9"/>
  <c r="K31" i="9"/>
  <c r="K26" i="9"/>
  <c r="K15" i="9"/>
  <c r="K16" i="9"/>
  <c r="K10" i="9"/>
  <c r="K9" i="9"/>
  <c r="K6" i="9"/>
  <c r="K5" i="17"/>
  <c r="K6" i="17"/>
  <c r="K6" i="14"/>
  <c r="K5" i="14"/>
  <c r="K7" i="14"/>
  <c r="K25" i="3"/>
  <c r="K17" i="3"/>
  <c r="K9" i="3"/>
  <c r="K21" i="3"/>
  <c r="K6" i="3"/>
  <c r="K18" i="3"/>
  <c r="K23" i="3"/>
  <c r="K14" i="3"/>
  <c r="K16" i="3"/>
  <c r="K19" i="3"/>
  <c r="K22" i="3"/>
  <c r="K8" i="3"/>
  <c r="K26" i="3"/>
  <c r="K24" i="3"/>
  <c r="K27" i="3"/>
  <c r="K11" i="3"/>
  <c r="K30" i="3"/>
  <c r="K10" i="3"/>
  <c r="K5" i="3"/>
  <c r="K13" i="3"/>
  <c r="K12" i="3"/>
  <c r="K29" i="3"/>
  <c r="K28" i="3"/>
  <c r="K20" i="3"/>
  <c r="K15" i="3"/>
  <c r="K7" i="3"/>
  <c r="K39" i="10"/>
  <c r="K31" i="10"/>
  <c r="K23" i="10"/>
  <c r="K15" i="10"/>
  <c r="K34" i="10"/>
  <c r="K26" i="10"/>
  <c r="K18" i="10"/>
  <c r="K37" i="10"/>
  <c r="K29" i="10"/>
  <c r="K41" i="10"/>
  <c r="K27" i="10"/>
  <c r="K19" i="10"/>
  <c r="K32" i="10"/>
  <c r="K20" i="10"/>
  <c r="K7" i="10"/>
  <c r="K38" i="10"/>
  <c r="K36" i="10"/>
  <c r="K33" i="10"/>
  <c r="K9" i="10"/>
  <c r="K40" i="10"/>
  <c r="K25" i="10"/>
  <c r="K24" i="10"/>
  <c r="K6" i="10"/>
  <c r="K30" i="10"/>
  <c r="K17" i="10"/>
  <c r="K12" i="10"/>
  <c r="K35" i="10"/>
  <c r="K14" i="10"/>
  <c r="K11" i="10"/>
  <c r="K8" i="10"/>
  <c r="K5" i="10"/>
  <c r="K22" i="10"/>
  <c r="K28" i="10"/>
  <c r="K13" i="10"/>
  <c r="K16" i="10"/>
  <c r="K21" i="10"/>
  <c r="K10" i="10"/>
  <c r="K7" i="18"/>
  <c r="K5" i="18"/>
  <c r="K8" i="18"/>
  <c r="K6" i="18"/>
  <c r="K9" i="18"/>
  <c r="K7" i="11"/>
  <c r="K10" i="11"/>
  <c r="K5" i="11"/>
  <c r="K11" i="11"/>
  <c r="K9" i="11"/>
  <c r="K12" i="11"/>
  <c r="K6" i="11"/>
  <c r="K8" i="11"/>
  <c r="K13" i="11"/>
  <c r="K5" i="15"/>
  <c r="K6" i="15"/>
  <c r="K7" i="15"/>
  <c r="K6" i="12"/>
  <c r="K5" i="12"/>
  <c r="K7" i="12" s="1"/>
  <c r="K6" i="8"/>
  <c r="K5" i="8"/>
  <c r="K5" i="16"/>
  <c r="K6" i="16"/>
  <c r="K5" i="13"/>
  <c r="K8" i="13"/>
  <c r="K6" i="13"/>
  <c r="K7" i="13"/>
  <c r="J43" i="9"/>
  <c r="J8" i="19" s="1"/>
  <c r="J45" i="7"/>
  <c r="J6" i="19" s="1"/>
  <c r="J31" i="3"/>
  <c r="J5" i="19" s="1"/>
  <c r="J8" i="12"/>
  <c r="J9" i="12" s="1"/>
  <c r="J15" i="19" s="1"/>
  <c r="J9" i="14"/>
  <c r="K9" i="14"/>
  <c r="K8" i="12"/>
  <c r="J9" i="15"/>
  <c r="I10" i="15"/>
  <c r="I22" i="19" s="1"/>
  <c r="J7" i="8"/>
  <c r="J7" i="19" s="1"/>
  <c r="J8" i="14"/>
  <c r="I9" i="16"/>
  <c r="I23" i="19" s="1"/>
  <c r="J8" i="15"/>
  <c r="J9" i="13"/>
  <c r="J16" i="19" s="1"/>
  <c r="J10" i="18"/>
  <c r="J33" i="19" s="1"/>
  <c r="J9" i="17"/>
  <c r="J28" i="19" s="1"/>
  <c r="L27" i="19"/>
  <c r="L4" i="10"/>
  <c r="L4" i="8"/>
  <c r="L4" i="7"/>
  <c r="L32" i="19"/>
  <c r="L20" i="19"/>
  <c r="L13" i="19"/>
  <c r="L4" i="19"/>
  <c r="L4" i="18"/>
  <c r="L4" i="17"/>
  <c r="L4" i="16"/>
  <c r="L4" i="15"/>
  <c r="L4" i="14"/>
  <c r="L4" i="13"/>
  <c r="L4" i="12"/>
  <c r="L4" i="11"/>
  <c r="L4" i="9"/>
  <c r="J14" i="11"/>
  <c r="J14" i="19" s="1"/>
  <c r="J42" i="10"/>
  <c r="J9" i="19" s="1"/>
  <c r="I9" i="17"/>
  <c r="I28" i="19" s="1"/>
  <c r="J8" i="16"/>
  <c r="J7" i="16"/>
  <c r="L4" i="3"/>
  <c r="L41" i="9" l="1"/>
  <c r="L33" i="9"/>
  <c r="L39" i="9"/>
  <c r="L37" i="9"/>
  <c r="L27" i="9"/>
  <c r="L34" i="9"/>
  <c r="L38" i="9"/>
  <c r="L31" i="9"/>
  <c r="L23" i="9"/>
  <c r="L15" i="9"/>
  <c r="L7" i="9"/>
  <c r="L32" i="9"/>
  <c r="L26" i="9"/>
  <c r="L17" i="9"/>
  <c r="L10" i="9"/>
  <c r="L24" i="9"/>
  <c r="L14" i="9"/>
  <c r="L16" i="9"/>
  <c r="L20" i="9"/>
  <c r="L13" i="9"/>
  <c r="L35" i="9"/>
  <c r="L40" i="9"/>
  <c r="L12" i="9"/>
  <c r="L30" i="9"/>
  <c r="L25" i="9"/>
  <c r="L22" i="9"/>
  <c r="L18" i="9"/>
  <c r="L28" i="9"/>
  <c r="L36" i="9"/>
  <c r="L19" i="9"/>
  <c r="L11" i="9"/>
  <c r="L8" i="9"/>
  <c r="L29" i="9"/>
  <c r="L5" i="9"/>
  <c r="L42" i="9"/>
  <c r="L9" i="9"/>
  <c r="L6" i="9"/>
  <c r="L21" i="9"/>
  <c r="L5" i="18"/>
  <c r="L8" i="18"/>
  <c r="L6" i="18"/>
  <c r="L7" i="18"/>
  <c r="L9" i="18"/>
  <c r="L10" i="11"/>
  <c r="L5" i="11"/>
  <c r="L8" i="11"/>
  <c r="L9" i="11"/>
  <c r="L7" i="11"/>
  <c r="L12" i="11"/>
  <c r="L6" i="11"/>
  <c r="L11" i="11"/>
  <c r="L13" i="11"/>
  <c r="L5" i="17"/>
  <c r="L6" i="17"/>
  <c r="L8" i="17" s="1"/>
  <c r="L5" i="12"/>
  <c r="L7" i="12" s="1"/>
  <c r="L6" i="12"/>
  <c r="L8" i="12" s="1"/>
  <c r="L8" i="13"/>
  <c r="L6" i="13"/>
  <c r="L5" i="13"/>
  <c r="L7" i="13"/>
  <c r="L34" i="10"/>
  <c r="L26" i="10"/>
  <c r="L18" i="10"/>
  <c r="L37" i="10"/>
  <c r="L29" i="10"/>
  <c r="L21" i="10"/>
  <c r="L13" i="10"/>
  <c r="L40" i="10"/>
  <c r="L32" i="10"/>
  <c r="L39" i="10"/>
  <c r="L38" i="10"/>
  <c r="L23" i="10"/>
  <c r="L15" i="10"/>
  <c r="L7" i="10"/>
  <c r="L35" i="10"/>
  <c r="L30" i="10"/>
  <c r="L28" i="10"/>
  <c r="L27" i="10"/>
  <c r="L12" i="10"/>
  <c r="L17" i="10"/>
  <c r="L16" i="10"/>
  <c r="L11" i="10"/>
  <c r="L25" i="10"/>
  <c r="L24" i="10"/>
  <c r="L41" i="10"/>
  <c r="L14" i="10"/>
  <c r="L8" i="10"/>
  <c r="L20" i="10"/>
  <c r="L36" i="10"/>
  <c r="L19" i="10"/>
  <c r="L22" i="10"/>
  <c r="L9" i="10"/>
  <c r="L6" i="10"/>
  <c r="L31" i="10"/>
  <c r="L10" i="10"/>
  <c r="L33" i="10"/>
  <c r="L5" i="10"/>
  <c r="L28" i="3"/>
  <c r="L20" i="3"/>
  <c r="L12" i="3"/>
  <c r="L23" i="3"/>
  <c r="L14" i="3"/>
  <c r="L25" i="3"/>
  <c r="L18" i="3"/>
  <c r="L16" i="3"/>
  <c r="L9" i="3"/>
  <c r="L27" i="3"/>
  <c r="L11" i="3"/>
  <c r="L5" i="3"/>
  <c r="L26" i="3"/>
  <c r="L24" i="3"/>
  <c r="L10" i="3"/>
  <c r="L13" i="3"/>
  <c r="L15" i="3"/>
  <c r="L22" i="3"/>
  <c r="L17" i="3"/>
  <c r="L6" i="3"/>
  <c r="L29" i="3"/>
  <c r="L19" i="3"/>
  <c r="L7" i="3"/>
  <c r="L21" i="3"/>
  <c r="L8" i="3"/>
  <c r="L30" i="3"/>
  <c r="L6" i="14"/>
  <c r="L5" i="14"/>
  <c r="L7" i="14"/>
  <c r="L9" i="14" s="1"/>
  <c r="L39" i="7"/>
  <c r="L40" i="7"/>
  <c r="L31" i="7"/>
  <c r="L23" i="7"/>
  <c r="L15" i="7"/>
  <c r="L42" i="7"/>
  <c r="L34" i="7"/>
  <c r="L26" i="7"/>
  <c r="L36" i="7"/>
  <c r="L28" i="7"/>
  <c r="L22" i="7"/>
  <c r="L8" i="7"/>
  <c r="L6" i="7"/>
  <c r="L10" i="7"/>
  <c r="L41" i="7"/>
  <c r="L21" i="7"/>
  <c r="L19" i="7"/>
  <c r="L24" i="7"/>
  <c r="L35" i="7"/>
  <c r="L27" i="7"/>
  <c r="L17" i="7"/>
  <c r="L37" i="7"/>
  <c r="L29" i="7"/>
  <c r="L16" i="7"/>
  <c r="L14" i="7"/>
  <c r="L11" i="7"/>
  <c r="L7" i="7"/>
  <c r="L33" i="7"/>
  <c r="L12" i="7"/>
  <c r="L32" i="7"/>
  <c r="L18" i="7"/>
  <c r="L30" i="7"/>
  <c r="L25" i="7"/>
  <c r="L13" i="7"/>
  <c r="L9" i="7"/>
  <c r="L5" i="7"/>
  <c r="L43" i="7"/>
  <c r="L38" i="7"/>
  <c r="L20" i="7"/>
  <c r="L6" i="15"/>
  <c r="L5" i="15"/>
  <c r="L7" i="15"/>
  <c r="L9" i="15" s="1"/>
  <c r="L5" i="16"/>
  <c r="L6" i="16"/>
  <c r="L5" i="8"/>
  <c r="L6" i="8"/>
  <c r="K45" i="7"/>
  <c r="K6" i="19" s="1"/>
  <c r="K43" i="9"/>
  <c r="K8" i="19" s="1"/>
  <c r="K31" i="3"/>
  <c r="K5" i="19" s="1"/>
  <c r="J10" i="15"/>
  <c r="J22" i="19" s="1"/>
  <c r="K7" i="17"/>
  <c r="K9" i="15"/>
  <c r="K8" i="17"/>
  <c r="L7" i="17"/>
  <c r="J10" i="14"/>
  <c r="J21" i="19" s="1"/>
  <c r="K8" i="14"/>
  <c r="K10" i="14" s="1"/>
  <c r="K21" i="19" s="1"/>
  <c r="K8" i="15"/>
  <c r="J9" i="16"/>
  <c r="J23" i="19" s="1"/>
  <c r="K42" i="10"/>
  <c r="K9" i="19" s="1"/>
  <c r="K7" i="8"/>
  <c r="K7" i="19" s="1"/>
  <c r="K7" i="16"/>
  <c r="K8" i="16"/>
  <c r="M4" i="19"/>
  <c r="M4" i="18"/>
  <c r="M4" i="17"/>
  <c r="M4" i="16"/>
  <c r="M4" i="15"/>
  <c r="M4" i="14"/>
  <c r="M4" i="13"/>
  <c r="M4" i="12"/>
  <c r="M4" i="11"/>
  <c r="M4" i="10"/>
  <c r="M4" i="9"/>
  <c r="M4" i="8"/>
  <c r="M4" i="7"/>
  <c r="M27" i="19"/>
  <c r="M32" i="19"/>
  <c r="M20" i="19"/>
  <c r="M13" i="19"/>
  <c r="K10" i="18"/>
  <c r="K33" i="19" s="1"/>
  <c r="K14" i="11"/>
  <c r="K14" i="19" s="1"/>
  <c r="K9" i="13"/>
  <c r="K16" i="19" s="1"/>
  <c r="K9" i="12"/>
  <c r="K15" i="19" s="1"/>
  <c r="M4" i="3"/>
  <c r="M6" i="14" l="1"/>
  <c r="M5" i="14"/>
  <c r="M7" i="14"/>
  <c r="M5" i="8"/>
  <c r="M6" i="8"/>
  <c r="M23" i="3"/>
  <c r="M15" i="3"/>
  <c r="M25" i="3"/>
  <c r="M18" i="3"/>
  <c r="M16" i="3"/>
  <c r="M9" i="3"/>
  <c r="M29" i="3"/>
  <c r="M20" i="3"/>
  <c r="M27" i="3"/>
  <c r="M11" i="3"/>
  <c r="M5" i="3"/>
  <c r="M13" i="3"/>
  <c r="M8" i="3"/>
  <c r="M26" i="3"/>
  <c r="M30" i="3"/>
  <c r="M21" i="3"/>
  <c r="M12" i="3"/>
  <c r="M17" i="3"/>
  <c r="M14" i="3"/>
  <c r="M6" i="3"/>
  <c r="M28" i="3"/>
  <c r="M19" i="3"/>
  <c r="M7" i="3"/>
  <c r="M22" i="3"/>
  <c r="M24" i="3"/>
  <c r="M10" i="3"/>
  <c r="M6" i="13"/>
  <c r="M8" i="13"/>
  <c r="M7" i="13"/>
  <c r="M5" i="13"/>
  <c r="M42" i="7"/>
  <c r="M34" i="7"/>
  <c r="M26" i="7"/>
  <c r="M18" i="7"/>
  <c r="M10" i="7"/>
  <c r="M5" i="7"/>
  <c r="M37" i="7"/>
  <c r="M29" i="7"/>
  <c r="M24" i="7"/>
  <c r="M15" i="7"/>
  <c r="M12" i="7"/>
  <c r="M35" i="7"/>
  <c r="M31" i="7"/>
  <c r="M27" i="7"/>
  <c r="M17" i="7"/>
  <c r="M43" i="7"/>
  <c r="M40" i="7"/>
  <c r="M30" i="7"/>
  <c r="M41" i="7"/>
  <c r="M21" i="7"/>
  <c r="M19" i="7"/>
  <c r="M39" i="7"/>
  <c r="M38" i="7"/>
  <c r="M33" i="7"/>
  <c r="M25" i="7"/>
  <c r="M9" i="7"/>
  <c r="M28" i="7"/>
  <c r="M11" i="7"/>
  <c r="M7" i="7"/>
  <c r="M16" i="7"/>
  <c r="M8" i="7"/>
  <c r="M6" i="7"/>
  <c r="M22" i="7"/>
  <c r="M13" i="7"/>
  <c r="M36" i="7"/>
  <c r="M20" i="7"/>
  <c r="M32" i="7"/>
  <c r="M23" i="7"/>
  <c r="M14" i="7"/>
  <c r="M6" i="15"/>
  <c r="M5" i="15"/>
  <c r="M7" i="15"/>
  <c r="M9" i="15" s="1"/>
  <c r="M5" i="16"/>
  <c r="M6" i="16"/>
  <c r="M36" i="9"/>
  <c r="M32" i="9"/>
  <c r="M30" i="9"/>
  <c r="M40" i="9"/>
  <c r="M26" i="9"/>
  <c r="M27" i="9"/>
  <c r="M23" i="9"/>
  <c r="M18" i="9"/>
  <c r="M10" i="9"/>
  <c r="M25" i="9"/>
  <c r="M21" i="9"/>
  <c r="M19" i="9"/>
  <c r="M12" i="9"/>
  <c r="M16" i="9"/>
  <c r="M7" i="9"/>
  <c r="M37" i="9"/>
  <c r="M34" i="9"/>
  <c r="M9" i="9"/>
  <c r="M41" i="9"/>
  <c r="M38" i="9"/>
  <c r="M31" i="9"/>
  <c r="M29" i="9"/>
  <c r="M22" i="9"/>
  <c r="M13" i="9"/>
  <c r="M39" i="9"/>
  <c r="M28" i="9"/>
  <c r="M14" i="9"/>
  <c r="M20" i="9"/>
  <c r="M15" i="9"/>
  <c r="M33" i="9"/>
  <c r="M24" i="9"/>
  <c r="M8" i="9"/>
  <c r="M6" i="9"/>
  <c r="M35" i="9"/>
  <c r="M17" i="9"/>
  <c r="M5" i="9"/>
  <c r="M42" i="9"/>
  <c r="M11" i="9"/>
  <c r="M5" i="17"/>
  <c r="M7" i="17" s="1"/>
  <c r="M6" i="17"/>
  <c r="M8" i="17" s="1"/>
  <c r="M37" i="10"/>
  <c r="M29" i="10"/>
  <c r="M21" i="10"/>
  <c r="M40" i="10"/>
  <c r="M32" i="10"/>
  <c r="M24" i="10"/>
  <c r="M16" i="10"/>
  <c r="M35" i="10"/>
  <c r="M12" i="10"/>
  <c r="M10" i="10"/>
  <c r="M36" i="10"/>
  <c r="M34" i="10"/>
  <c r="M33" i="10"/>
  <c r="M31" i="10"/>
  <c r="M26" i="10"/>
  <c r="M9" i="10"/>
  <c r="M39" i="10"/>
  <c r="M25" i="10"/>
  <c r="M6" i="10"/>
  <c r="M41" i="10"/>
  <c r="M23" i="10"/>
  <c r="M22" i="10"/>
  <c r="M30" i="10"/>
  <c r="M17" i="10"/>
  <c r="M38" i="10"/>
  <c r="M28" i="10"/>
  <c r="M27" i="10"/>
  <c r="M5" i="10"/>
  <c r="M15" i="10"/>
  <c r="M20" i="10"/>
  <c r="M18" i="10"/>
  <c r="M13" i="10"/>
  <c r="M8" i="10"/>
  <c r="M19" i="10"/>
  <c r="M11" i="10"/>
  <c r="M7" i="10"/>
  <c r="M14" i="10"/>
  <c r="M5" i="18"/>
  <c r="M8" i="18"/>
  <c r="M6" i="18"/>
  <c r="M7" i="18"/>
  <c r="M9" i="18"/>
  <c r="M5" i="11"/>
  <c r="M8" i="11"/>
  <c r="M11" i="11"/>
  <c r="M12" i="11"/>
  <c r="M6" i="11"/>
  <c r="M7" i="11"/>
  <c r="M10" i="11"/>
  <c r="M13" i="11"/>
  <c r="M9" i="11"/>
  <c r="M5" i="12"/>
  <c r="M7" i="12" s="1"/>
  <c r="M6" i="12"/>
  <c r="M8" i="12" s="1"/>
  <c r="K10" i="15"/>
  <c r="K22" i="19" s="1"/>
  <c r="L45" i="7"/>
  <c r="L6" i="19" s="1"/>
  <c r="L43" i="9"/>
  <c r="L8" i="19" s="1"/>
  <c r="L31" i="3"/>
  <c r="L5" i="19" s="1"/>
  <c r="K9" i="17"/>
  <c r="K28" i="19" s="1"/>
  <c r="M9" i="14"/>
  <c r="K9" i="16"/>
  <c r="K23" i="19" s="1"/>
  <c r="L42" i="10"/>
  <c r="L9" i="19" s="1"/>
  <c r="L8" i="16"/>
  <c r="L7" i="16"/>
  <c r="L14" i="11"/>
  <c r="L14" i="19" s="1"/>
  <c r="L9" i="17"/>
  <c r="L28" i="19" s="1"/>
  <c r="L9" i="13"/>
  <c r="L16" i="19" s="1"/>
  <c r="L7" i="8"/>
  <c r="L7" i="19" s="1"/>
  <c r="N4" i="19"/>
  <c r="N4" i="7"/>
  <c r="N13" i="19"/>
  <c r="N4" i="14"/>
  <c r="N27" i="19"/>
  <c r="N32" i="19"/>
  <c r="N20" i="19"/>
  <c r="N4" i="18"/>
  <c r="N4" i="17"/>
  <c r="N4" i="16"/>
  <c r="N4" i="15"/>
  <c r="N4" i="13"/>
  <c r="N4" i="12"/>
  <c r="N4" i="11"/>
  <c r="N4" i="10"/>
  <c r="N4" i="9"/>
  <c r="N4" i="8"/>
  <c r="L10" i="18"/>
  <c r="L33" i="19" s="1"/>
  <c r="L8" i="15"/>
  <c r="L10" i="15" s="1"/>
  <c r="L22" i="19" s="1"/>
  <c r="L8" i="14"/>
  <c r="L9" i="12"/>
  <c r="L15" i="19" s="1"/>
  <c r="N4" i="3"/>
  <c r="M43" i="9" l="1"/>
  <c r="N40" i="10"/>
  <c r="N32" i="10"/>
  <c r="N24" i="10"/>
  <c r="N16" i="10"/>
  <c r="N35" i="10"/>
  <c r="N27" i="10"/>
  <c r="N19" i="10"/>
  <c r="N11" i="10"/>
  <c r="N38" i="10"/>
  <c r="N30" i="10"/>
  <c r="N37" i="10"/>
  <c r="N36" i="10"/>
  <c r="N26" i="10"/>
  <c r="N22" i="10"/>
  <c r="N18" i="10"/>
  <c r="N14" i="10"/>
  <c r="N5" i="10"/>
  <c r="N17" i="10"/>
  <c r="N41" i="10"/>
  <c r="N15" i="10"/>
  <c r="N8" i="10"/>
  <c r="N23" i="10"/>
  <c r="N10" i="10"/>
  <c r="N34" i="10"/>
  <c r="N28" i="10"/>
  <c r="N12" i="10"/>
  <c r="N21" i="10"/>
  <c r="N13" i="10"/>
  <c r="N25" i="10"/>
  <c r="N29" i="10"/>
  <c r="N9" i="10"/>
  <c r="N6" i="10"/>
  <c r="N39" i="10"/>
  <c r="N31" i="10"/>
  <c r="N20" i="10"/>
  <c r="N33" i="10"/>
  <c r="N7" i="10"/>
  <c r="N8" i="18"/>
  <c r="N6" i="18"/>
  <c r="N7" i="18"/>
  <c r="N5" i="18"/>
  <c r="N9" i="18"/>
  <c r="N26" i="3"/>
  <c r="N18" i="3"/>
  <c r="N10" i="3"/>
  <c r="N6" i="3"/>
  <c r="N30" i="3"/>
  <c r="N27" i="3"/>
  <c r="N11" i="3"/>
  <c r="N5" i="3"/>
  <c r="N29" i="3"/>
  <c r="N20" i="3"/>
  <c r="N13" i="3"/>
  <c r="N8" i="3"/>
  <c r="N22" i="3"/>
  <c r="N28" i="3"/>
  <c r="N12" i="3"/>
  <c r="N16" i="3"/>
  <c r="N7" i="3"/>
  <c r="N24" i="3"/>
  <c r="N23" i="3"/>
  <c r="N17" i="3"/>
  <c r="N15" i="3"/>
  <c r="N14" i="3"/>
  <c r="N19" i="3"/>
  <c r="N25" i="3"/>
  <c r="N21" i="3"/>
  <c r="N9" i="3"/>
  <c r="N8" i="11"/>
  <c r="N11" i="11"/>
  <c r="N6" i="11"/>
  <c r="N7" i="11"/>
  <c r="N5" i="11"/>
  <c r="N12" i="11"/>
  <c r="N10" i="11"/>
  <c r="N9" i="11"/>
  <c r="N13" i="11"/>
  <c r="N5" i="12"/>
  <c r="N7" i="12" s="1"/>
  <c r="N6" i="12"/>
  <c r="N8" i="12" s="1"/>
  <c r="N6" i="13"/>
  <c r="N5" i="13"/>
  <c r="N7" i="13"/>
  <c r="N8" i="13"/>
  <c r="N5" i="14"/>
  <c r="N6" i="14"/>
  <c r="N7" i="14"/>
  <c r="N9" i="14" s="1"/>
  <c r="N5" i="17"/>
  <c r="N7" i="17" s="1"/>
  <c r="N6" i="17"/>
  <c r="N39" i="9"/>
  <c r="N31" i="9"/>
  <c r="N41" i="9"/>
  <c r="N34" i="9"/>
  <c r="N25" i="9"/>
  <c r="N38" i="9"/>
  <c r="N36" i="9"/>
  <c r="N33" i="9"/>
  <c r="N29" i="9"/>
  <c r="N21" i="9"/>
  <c r="N13" i="9"/>
  <c r="N5" i="9"/>
  <c r="N40" i="9"/>
  <c r="N24" i="9"/>
  <c r="N14" i="9"/>
  <c r="N37" i="9"/>
  <c r="N23" i="9"/>
  <c r="N9" i="9"/>
  <c r="N20" i="9"/>
  <c r="N18" i="9"/>
  <c r="N11" i="9"/>
  <c r="N35" i="9"/>
  <c r="N30" i="9"/>
  <c r="N28" i="9"/>
  <c r="N15" i="9"/>
  <c r="N27" i="9"/>
  <c r="N22" i="9"/>
  <c r="N19" i="9"/>
  <c r="N32" i="9"/>
  <c r="N26" i="9"/>
  <c r="N8" i="9"/>
  <c r="N7" i="9"/>
  <c r="N6" i="9"/>
  <c r="N16" i="9"/>
  <c r="N17" i="9"/>
  <c r="N10" i="9"/>
  <c r="N42" i="9"/>
  <c r="N12" i="9"/>
  <c r="N6" i="8"/>
  <c r="N5" i="8"/>
  <c r="N6" i="15"/>
  <c r="N5" i="15"/>
  <c r="N7" i="15"/>
  <c r="N5" i="16"/>
  <c r="N6" i="16"/>
  <c r="N37" i="7"/>
  <c r="N42" i="7"/>
  <c r="N29" i="7"/>
  <c r="N21" i="7"/>
  <c r="N13" i="7"/>
  <c r="N8" i="7"/>
  <c r="N43" i="7"/>
  <c r="N32" i="7"/>
  <c r="N35" i="7"/>
  <c r="N31" i="7"/>
  <c r="N27" i="7"/>
  <c r="N17" i="7"/>
  <c r="N14" i="7"/>
  <c r="N7" i="7"/>
  <c r="N5" i="7"/>
  <c r="N39" i="7"/>
  <c r="N26" i="7"/>
  <c r="N41" i="7"/>
  <c r="N19" i="7"/>
  <c r="N12" i="7"/>
  <c r="N10" i="7"/>
  <c r="N34" i="7"/>
  <c r="N23" i="7"/>
  <c r="N40" i="7"/>
  <c r="N30" i="7"/>
  <c r="N38" i="7"/>
  <c r="N20" i="7"/>
  <c r="N18" i="7"/>
  <c r="N11" i="7"/>
  <c r="N28" i="7"/>
  <c r="N16" i="7"/>
  <c r="N15" i="7"/>
  <c r="N33" i="7"/>
  <c r="N24" i="7"/>
  <c r="N22" i="7"/>
  <c r="N6" i="7"/>
  <c r="N36" i="7"/>
  <c r="N25" i="7"/>
  <c r="N9" i="7"/>
  <c r="M45" i="7"/>
  <c r="M6" i="19" s="1"/>
  <c r="M31" i="3"/>
  <c r="M5" i="19" s="1"/>
  <c r="N9" i="15"/>
  <c r="N8" i="17"/>
  <c r="M9" i="12"/>
  <c r="M15" i="19" s="1"/>
  <c r="M7" i="8"/>
  <c r="M7" i="19" s="1"/>
  <c r="M8" i="14"/>
  <c r="M10" i="14" s="1"/>
  <c r="M21" i="19" s="1"/>
  <c r="O4" i="3"/>
  <c r="O32" i="19"/>
  <c r="O20" i="19"/>
  <c r="O13" i="19"/>
  <c r="O4" i="19"/>
  <c r="O4" i="18"/>
  <c r="O4" i="17"/>
  <c r="O4" i="16"/>
  <c r="O4" i="15"/>
  <c r="O4" i="14"/>
  <c r="O4" i="13"/>
  <c r="O4" i="12"/>
  <c r="O4" i="11"/>
  <c r="O4" i="10"/>
  <c r="O4" i="9"/>
  <c r="O4" i="8"/>
  <c r="O4" i="7"/>
  <c r="O27" i="19"/>
  <c r="M8" i="19"/>
  <c r="M9" i="13"/>
  <c r="M16" i="19" s="1"/>
  <c r="M10" i="18"/>
  <c r="M33" i="19" s="1"/>
  <c r="M42" i="10"/>
  <c r="M9" i="19" s="1"/>
  <c r="L9" i="16"/>
  <c r="L23" i="19" s="1"/>
  <c r="M14" i="11"/>
  <c r="M14" i="19" s="1"/>
  <c r="M8" i="16"/>
  <c r="M7" i="16"/>
  <c r="L10" i="14"/>
  <c r="L21" i="19" s="1"/>
  <c r="M8" i="15"/>
  <c r="M9" i="17"/>
  <c r="M28" i="19" s="1"/>
  <c r="O7" i="13" l="1"/>
  <c r="O6" i="13"/>
  <c r="O5" i="13"/>
  <c r="O8" i="13"/>
  <c r="O5" i="14"/>
  <c r="O6" i="14"/>
  <c r="O7" i="14"/>
  <c r="O9" i="14" s="1"/>
  <c r="O40" i="7"/>
  <c r="O37" i="7"/>
  <c r="O32" i="7"/>
  <c r="O24" i="7"/>
  <c r="O16" i="7"/>
  <c r="O39" i="7"/>
  <c r="O35" i="7"/>
  <c r="O27" i="7"/>
  <c r="O42" i="7"/>
  <c r="O41" i="7"/>
  <c r="O19" i="7"/>
  <c r="O12" i="7"/>
  <c r="O10" i="7"/>
  <c r="O38" i="7"/>
  <c r="O33" i="7"/>
  <c r="O30" i="7"/>
  <c r="O21" i="7"/>
  <c r="O14" i="7"/>
  <c r="O7" i="7"/>
  <c r="O5" i="7"/>
  <c r="O43" i="7"/>
  <c r="O25" i="7"/>
  <c r="O34" i="7"/>
  <c r="O26" i="7"/>
  <c r="O23" i="7"/>
  <c r="O36" i="7"/>
  <c r="O28" i="7"/>
  <c r="O22" i="7"/>
  <c r="O13" i="7"/>
  <c r="O6" i="7"/>
  <c r="O8" i="7"/>
  <c r="O31" i="7"/>
  <c r="O29" i="7"/>
  <c r="O17" i="7"/>
  <c r="O9" i="7"/>
  <c r="O15" i="7"/>
  <c r="O20" i="7"/>
  <c r="O18" i="7"/>
  <c r="O11" i="7"/>
  <c r="O5" i="8"/>
  <c r="O6" i="8"/>
  <c r="O5" i="16"/>
  <c r="O6" i="16"/>
  <c r="O29" i="3"/>
  <c r="O21" i="3"/>
  <c r="O13" i="3"/>
  <c r="O8" i="3"/>
  <c r="O20" i="3"/>
  <c r="O15" i="3"/>
  <c r="O7" i="3"/>
  <c r="O30" i="3"/>
  <c r="O22" i="3"/>
  <c r="O24" i="3"/>
  <c r="O17" i="3"/>
  <c r="O26" i="3"/>
  <c r="O10" i="3"/>
  <c r="O9" i="3"/>
  <c r="O27" i="3"/>
  <c r="O14" i="3"/>
  <c r="O5" i="3"/>
  <c r="O18" i="3"/>
  <c r="O28" i="3"/>
  <c r="O19" i="3"/>
  <c r="O16" i="3"/>
  <c r="O6" i="3"/>
  <c r="O23" i="3"/>
  <c r="O25" i="3"/>
  <c r="O12" i="3"/>
  <c r="O11" i="3"/>
  <c r="O5" i="17"/>
  <c r="O6" i="17"/>
  <c r="O8" i="17" s="1"/>
  <c r="O5" i="12"/>
  <c r="O7" i="12" s="1"/>
  <c r="O6" i="12"/>
  <c r="O8" i="12" s="1"/>
  <c r="O34" i="9"/>
  <c r="O28" i="9"/>
  <c r="O40" i="9"/>
  <c r="O31" i="9"/>
  <c r="O35" i="9"/>
  <c r="O24" i="9"/>
  <c r="O26" i="9"/>
  <c r="O16" i="9"/>
  <c r="O8" i="9"/>
  <c r="O36" i="9"/>
  <c r="O33" i="9"/>
  <c r="O7" i="9"/>
  <c r="O20" i="9"/>
  <c r="O18" i="9"/>
  <c r="O11" i="9"/>
  <c r="O41" i="9"/>
  <c r="O38" i="9"/>
  <c r="O22" i="9"/>
  <c r="O13" i="9"/>
  <c r="O6" i="9"/>
  <c r="O39" i="9"/>
  <c r="O17" i="9"/>
  <c r="O27" i="9"/>
  <c r="O32" i="9"/>
  <c r="O30" i="9"/>
  <c r="O25" i="9"/>
  <c r="O37" i="9"/>
  <c r="O14" i="9"/>
  <c r="O15" i="9"/>
  <c r="O23" i="9"/>
  <c r="O19" i="9"/>
  <c r="O29" i="9"/>
  <c r="O10" i="9"/>
  <c r="O9" i="9"/>
  <c r="O5" i="9"/>
  <c r="O42" i="9"/>
  <c r="O12" i="9"/>
  <c r="O21" i="9"/>
  <c r="O35" i="10"/>
  <c r="O27" i="10"/>
  <c r="O19" i="10"/>
  <c r="O38" i="10"/>
  <c r="O30" i="10"/>
  <c r="O22" i="10"/>
  <c r="O14" i="10"/>
  <c r="O33" i="10"/>
  <c r="O34" i="10"/>
  <c r="O8" i="10"/>
  <c r="O39" i="10"/>
  <c r="O37" i="10"/>
  <c r="O25" i="10"/>
  <c r="O11" i="10"/>
  <c r="O6" i="10"/>
  <c r="O40" i="10"/>
  <c r="O24" i="10"/>
  <c r="O23" i="10"/>
  <c r="O21" i="10"/>
  <c r="O20" i="10"/>
  <c r="O13" i="10"/>
  <c r="O5" i="10"/>
  <c r="O36" i="10"/>
  <c r="O32" i="10"/>
  <c r="O26" i="10"/>
  <c r="O18" i="10"/>
  <c r="O29" i="10"/>
  <c r="O17" i="10"/>
  <c r="O9" i="10"/>
  <c r="O31" i="10"/>
  <c r="O15" i="10"/>
  <c r="O12" i="10"/>
  <c r="O41" i="10"/>
  <c r="O28" i="10"/>
  <c r="O10" i="10"/>
  <c r="O7" i="10"/>
  <c r="O16" i="10"/>
  <c r="O6" i="15"/>
  <c r="O5" i="15"/>
  <c r="O7" i="15"/>
  <c r="O6" i="18"/>
  <c r="O7" i="18"/>
  <c r="O8" i="18"/>
  <c r="O5" i="18"/>
  <c r="O9" i="18"/>
  <c r="O11" i="11"/>
  <c r="O6" i="11"/>
  <c r="O9" i="11"/>
  <c r="O7" i="11"/>
  <c r="O5" i="11"/>
  <c r="O12" i="11"/>
  <c r="O10" i="11"/>
  <c r="O8" i="11"/>
  <c r="O13" i="11"/>
  <c r="N31" i="3"/>
  <c r="N5" i="19" s="1"/>
  <c r="N43" i="9"/>
  <c r="N8" i="19" s="1"/>
  <c r="N45" i="7"/>
  <c r="N6" i="19" s="1"/>
  <c r="O9" i="15"/>
  <c r="O7" i="17"/>
  <c r="N7" i="8"/>
  <c r="N7" i="19" s="1"/>
  <c r="N8" i="14"/>
  <c r="N10" i="14" s="1"/>
  <c r="N21" i="19" s="1"/>
  <c r="N8" i="15"/>
  <c r="N9" i="12"/>
  <c r="N15" i="19" s="1"/>
  <c r="N10" i="18"/>
  <c r="N33" i="19" s="1"/>
  <c r="N9" i="13"/>
  <c r="N16" i="19" s="1"/>
  <c r="N8" i="16"/>
  <c r="N7" i="16"/>
  <c r="N14" i="11"/>
  <c r="N14" i="19" s="1"/>
  <c r="M9" i="16"/>
  <c r="M23" i="19" s="1"/>
  <c r="N42" i="10"/>
  <c r="N9" i="19" s="1"/>
  <c r="N9" i="17"/>
  <c r="N28" i="19" s="1"/>
  <c r="M10" i="15"/>
  <c r="M22" i="19" s="1"/>
  <c r="O45" i="7" l="1"/>
  <c r="O6" i="19" s="1"/>
  <c r="O43" i="9"/>
  <c r="O8" i="19" s="1"/>
  <c r="O31" i="3"/>
  <c r="O5" i="19" s="1"/>
  <c r="N9" i="16"/>
  <c r="N23" i="19" s="1"/>
  <c r="O9" i="12"/>
  <c r="O15" i="19" s="1"/>
  <c r="O7" i="8"/>
  <c r="O7" i="19" s="1"/>
  <c r="O8" i="15"/>
  <c r="O10" i="15" s="1"/>
  <c r="O22" i="19" s="1"/>
  <c r="O14" i="11"/>
  <c r="O14" i="19" s="1"/>
  <c r="O9" i="13"/>
  <c r="O16" i="19" s="1"/>
  <c r="O8" i="14"/>
  <c r="O10" i="14" s="1"/>
  <c r="O21" i="19" s="1"/>
  <c r="O42" i="10"/>
  <c r="O9" i="19" s="1"/>
  <c r="O10" i="18"/>
  <c r="O33" i="19" s="1"/>
  <c r="O9" i="17"/>
  <c r="O28" i="19" s="1"/>
  <c r="N10" i="15"/>
  <c r="N22" i="19" s="1"/>
  <c r="O8" i="16"/>
  <c r="O7" i="16"/>
  <c r="O9" i="16" l="1"/>
  <c r="O23" i="19" s="1"/>
</calcChain>
</file>

<file path=xl/sharedStrings.xml><?xml version="1.0" encoding="utf-8"?>
<sst xmlns="http://schemas.openxmlformats.org/spreadsheetml/2006/main" count="1089" uniqueCount="575">
  <si>
    <t>Código</t>
  </si>
  <si>
    <t>Cuenta</t>
  </si>
  <si>
    <t>INGRESOS</t>
  </si>
  <si>
    <t>OTROS ACTIVOS</t>
  </si>
  <si>
    <t>GASTOS</t>
  </si>
  <si>
    <t>PROVISIONES</t>
  </si>
  <si>
    <t>INVERSIONES</t>
  </si>
  <si>
    <t>CUENTAS POR COBRAR</t>
  </si>
  <si>
    <t>ACTIVO</t>
  </si>
  <si>
    <t>FONDOS DISPONIBLES</t>
  </si>
  <si>
    <t>Caja</t>
  </si>
  <si>
    <t>Efectivo</t>
  </si>
  <si>
    <t>Caja chica</t>
  </si>
  <si>
    <t>Bancos y otras instituciones financieras</t>
  </si>
  <si>
    <t>Banco Central del Ecuador</t>
  </si>
  <si>
    <t>Bancos e instituciones financieras locales</t>
  </si>
  <si>
    <t>Bancos e instituciones financieras del exterior</t>
  </si>
  <si>
    <t>Efectos de cobro inmediato</t>
  </si>
  <si>
    <t>Remesas en tránsito</t>
  </si>
  <si>
    <t>Del país</t>
  </si>
  <si>
    <t>Del exterior</t>
  </si>
  <si>
    <t>Bancos</t>
  </si>
  <si>
    <t>Otras instituciones del sistema financiero</t>
  </si>
  <si>
    <t>Operaciones de reporto con instituciones financieras</t>
  </si>
  <si>
    <t>Instituciones financieras públicas</t>
  </si>
  <si>
    <t>(Provisión para operaciones de reporto con instituciones financieras)</t>
  </si>
  <si>
    <t>A valor razonable con cambios en el estado de resultados del Estado o de entidades del sector público</t>
  </si>
  <si>
    <t>De 1 a 30 días</t>
  </si>
  <si>
    <t>De 31 a 90 días</t>
  </si>
  <si>
    <t>De 91 a 180 días</t>
  </si>
  <si>
    <t>De 181 a 360 días</t>
  </si>
  <si>
    <t>De más de 360 días</t>
  </si>
  <si>
    <t>Disponibles para la venta del Estado o de entidades del sector público</t>
  </si>
  <si>
    <t>Mantenidas hasta su vencimiento del Estado o de entidades del sector público</t>
  </si>
  <si>
    <t>De 181 días a 1 año</t>
  </si>
  <si>
    <t>De 1 a 3 años</t>
  </si>
  <si>
    <t>De 3 a 5 años</t>
  </si>
  <si>
    <t>De 5 a 10 años</t>
  </si>
  <si>
    <t>De más de 10 años</t>
  </si>
  <si>
    <t>De disponibilidad restringida</t>
  </si>
  <si>
    <t>Entregadas para operaciones de reporto</t>
  </si>
  <si>
    <t>Depósitos sujetos a restricción</t>
  </si>
  <si>
    <t>Entregados en garantía</t>
  </si>
  <si>
    <t>Otros</t>
  </si>
  <si>
    <t>(Provisión para inversiones)</t>
  </si>
  <si>
    <t>(Provisión general para inversiones)</t>
  </si>
  <si>
    <t>CARTERA DE CRÉDITOS</t>
  </si>
  <si>
    <t>Cartera de crédito inmobiliario por vencer</t>
  </si>
  <si>
    <t>Cartera de microcrédito por vencer</t>
  </si>
  <si>
    <t>Cartera de crédito inmobiliario refinanciada por vencer</t>
  </si>
  <si>
    <t>Cartera de microcrédito refinanciada por vencer</t>
  </si>
  <si>
    <t>Cartera de crédito inmobiliario reestructurada por vencer</t>
  </si>
  <si>
    <t>Cartera de microcrédito reestructurada por vencer</t>
  </si>
  <si>
    <t>Cartera de crédito inmobiliario que no devenga intereses</t>
  </si>
  <si>
    <t>Cartera de microcrédito que no devenga intereses</t>
  </si>
  <si>
    <t>Cartera de crédito inmobiliario refinanciada que no devenga intereses</t>
  </si>
  <si>
    <t>Cartera de crédito inmobiliario reestructurada que no devenga intereses</t>
  </si>
  <si>
    <t>De 181 a 270 días</t>
  </si>
  <si>
    <t>De más de 270 días</t>
  </si>
  <si>
    <t>Cartera de crédito inmobiliario vencida</t>
  </si>
  <si>
    <t>De 91 a 270 días</t>
  </si>
  <si>
    <t>De 271 a 360 días</t>
  </si>
  <si>
    <t>De 361 a 720 días</t>
  </si>
  <si>
    <t>De más de 720 días</t>
  </si>
  <si>
    <t>Cartera de microcrédito vencida</t>
  </si>
  <si>
    <t>Cartera de crédito inmobiliario refinanciada vencida</t>
  </si>
  <si>
    <t>Cartera de microcrédito refinanciada vencida</t>
  </si>
  <si>
    <t>Cartera de crédito inmobiliario reestructurada vencida</t>
  </si>
  <si>
    <t>Cartera de microcrédito reestructurada vencida</t>
  </si>
  <si>
    <t>Cartera de crédito educativo por vencer</t>
  </si>
  <si>
    <t>Cartera de crédito educativo refinanciada por vencer</t>
  </si>
  <si>
    <t>Cartera de crédito educativo reestructurada por vencer</t>
  </si>
  <si>
    <t>Cartera de crédito educativo que no devenga intereses</t>
  </si>
  <si>
    <t>Cartera de crédito educativo refinanciada que no devenga intereses</t>
  </si>
  <si>
    <t>Cartera de crédito educativo reestructurada que no devenga intereses</t>
  </si>
  <si>
    <t>Cartera de crédito educativo vencida</t>
  </si>
  <si>
    <t>Cartera de crédito educativo refinanciada vencida</t>
  </si>
  <si>
    <t>Cartera de crédito educativo reestructurada vencida</t>
  </si>
  <si>
    <t>(Provisiones para créditos incobrables)</t>
  </si>
  <si>
    <t>(Cartera de crédito inmobiliario)</t>
  </si>
  <si>
    <t>(Cartera de créditos refinanciada)</t>
  </si>
  <si>
    <t>(Cartera de créditos reestructurada)</t>
  </si>
  <si>
    <t>(Provisión genérica por tecnología crediticia)</t>
  </si>
  <si>
    <t>(Provisiones no reversadas por requerimiento normativo)</t>
  </si>
  <si>
    <t>(Provisión genérica voluntaria)</t>
  </si>
  <si>
    <t>Dentro del plazo</t>
  </si>
  <si>
    <t>Después del plazo</t>
  </si>
  <si>
    <t>Intereses por cobrar inversiones</t>
  </si>
  <si>
    <t>A valor razonable con cambios en el estado de resultados</t>
  </si>
  <si>
    <t>Disponibles para la venta</t>
  </si>
  <si>
    <t>Mantenidas hasta el vencimiento</t>
  </si>
  <si>
    <t>Intereses por cobrar de cartera de créditos</t>
  </si>
  <si>
    <t>Cartera de crédito inmobiliario</t>
  </si>
  <si>
    <t>Cartera de microcrédito</t>
  </si>
  <si>
    <t>Cartera de crédito educativo</t>
  </si>
  <si>
    <t>Cartera de créditos refinanciada</t>
  </si>
  <si>
    <t>Cartera de créditos reestructurada</t>
  </si>
  <si>
    <t>Otros intereses por cobrar</t>
  </si>
  <si>
    <t>Comisiones por cobrar</t>
  </si>
  <si>
    <t>Cartera de créditos</t>
  </si>
  <si>
    <t>Deudores por aceptación</t>
  </si>
  <si>
    <t>Operaciones contingentes</t>
  </si>
  <si>
    <t>Otras</t>
  </si>
  <si>
    <t>Rendimientos por cobrar de fideicomisos mercantiles</t>
  </si>
  <si>
    <t>Anticipo para adquisición de acciones</t>
  </si>
  <si>
    <t>Inversiones vencidas</t>
  </si>
  <si>
    <t>Intereses</t>
  </si>
  <si>
    <t>Comisiones</t>
  </si>
  <si>
    <t>Gastos por operaciones contingentes</t>
  </si>
  <si>
    <t>Seguros</t>
  </si>
  <si>
    <t>Impuestos</t>
  </si>
  <si>
    <t>Gastos judiciales</t>
  </si>
  <si>
    <t>Intereses reestructurados por cobrar</t>
  </si>
  <si>
    <t>Intereses de cartera de crédito inmobiliario</t>
  </si>
  <si>
    <t>Intereses de cartera de microcrédito</t>
  </si>
  <si>
    <t>Intereses de cartera de crédito educativo</t>
  </si>
  <si>
    <t>Cuentas por cobrar varias</t>
  </si>
  <si>
    <t>Anticipos al personal</t>
  </si>
  <si>
    <t>Préstamos de fondo de reserva</t>
  </si>
  <si>
    <t>Arrendamientos</t>
  </si>
  <si>
    <t>Establecimientos afiliados</t>
  </si>
  <si>
    <t>Por venta de bienes y acciones</t>
  </si>
  <si>
    <t>Juicios ejecutivos en proceso</t>
  </si>
  <si>
    <t>Emisión y renovación de tarjetas de crédito</t>
  </si>
  <si>
    <t>(Provisión para cuentas por cobrar)</t>
  </si>
  <si>
    <t>(Provisión para intereses y comisiones por cobrar)</t>
  </si>
  <si>
    <t>(Provisión para otras cuentas por cobrar)</t>
  </si>
  <si>
    <t>BIENES REALIZABLES, ADJUDICADOS POR PAGO, DE ARRENDAMIENTO MERCANTIL Y NO UTILIZADOS POR LA INSTITUCIÓN</t>
  </si>
  <si>
    <t>Bienes adjudicados por pago</t>
  </si>
  <si>
    <t>Terrenos</t>
  </si>
  <si>
    <t>Edificios y otros locales</t>
  </si>
  <si>
    <t>Mobiliario, maquinaria y equipo</t>
  </si>
  <si>
    <t>Unidades de transporte</t>
  </si>
  <si>
    <t>Derechos fiduciarios</t>
  </si>
  <si>
    <t>Otros títulos valores</t>
  </si>
  <si>
    <t>Mercaderías</t>
  </si>
  <si>
    <t>Bienes no utilizados por la institución</t>
  </si>
  <si>
    <t>Edificios</t>
  </si>
  <si>
    <t>Otros locales</t>
  </si>
  <si>
    <t>Remodelaciones en curso</t>
  </si>
  <si>
    <t>(Depreciación de bienes no utilizados por la institución)</t>
  </si>
  <si>
    <t>(Provisión para bienes realizables, adjudicados por pago y recuperados)</t>
  </si>
  <si>
    <t>(Provisión para bienes adjudicados)</t>
  </si>
  <si>
    <t>PROPIEDADES Y EQUIPO</t>
  </si>
  <si>
    <t>Construcciones y remodelaciones en curso</t>
  </si>
  <si>
    <t>Muebles, enseres y equipos de oficina</t>
  </si>
  <si>
    <t>Equipos de computación</t>
  </si>
  <si>
    <t>Equipos de construcción</t>
  </si>
  <si>
    <t>(Depreciación acumulada)</t>
  </si>
  <si>
    <t>(Edificios)</t>
  </si>
  <si>
    <t>(Muebles, enseres y equipos de oficina)</t>
  </si>
  <si>
    <t>(Equipos de computación)</t>
  </si>
  <si>
    <t>(Unidades de transporte)</t>
  </si>
  <si>
    <t>(Otros)</t>
  </si>
  <si>
    <t>Inversiones en acciones y participaciones</t>
  </si>
  <si>
    <t>En subsidiarias y afiliadas</t>
  </si>
  <si>
    <t>En otras instituciones financieras</t>
  </si>
  <si>
    <t>En compañías</t>
  </si>
  <si>
    <t>En compañías de servicios auxiliares del sistema financiero</t>
  </si>
  <si>
    <t>Inversiones</t>
  </si>
  <si>
    <t>Cartera de créditos por vencer</t>
  </si>
  <si>
    <t>Cartera de créditos refinanciada por vencer</t>
  </si>
  <si>
    <t>Cartera de créditos reestructurada por vencer</t>
  </si>
  <si>
    <t>Cartera de créditos que no devenga intereses</t>
  </si>
  <si>
    <t>Cartera de créditos refinanciada que no devenga intereses</t>
  </si>
  <si>
    <t>Cartera de créditos reestructurada que no devenga intereses</t>
  </si>
  <si>
    <t>Cartera de créditos vencida</t>
  </si>
  <si>
    <t>Cartera de créditos refinanciada vencida</t>
  </si>
  <si>
    <t>Cartera de créditos reestructurada vencida</t>
  </si>
  <si>
    <t>Cuentas por cobrar</t>
  </si>
  <si>
    <t>Propiedades y equipo</t>
  </si>
  <si>
    <t>Otros activos</t>
  </si>
  <si>
    <t>Fondos disponibles</t>
  </si>
  <si>
    <t>Fondos de liquidez</t>
  </si>
  <si>
    <t>Gastos y pagos anticipados</t>
  </si>
  <si>
    <t>Anticipos a terceros</t>
  </si>
  <si>
    <t>(Amortización de gastos anticipados)</t>
  </si>
  <si>
    <t>Gastos diferidos</t>
  </si>
  <si>
    <t>Gastos de constitución y organización</t>
  </si>
  <si>
    <t>Gastos de instalación</t>
  </si>
  <si>
    <t>Estudios</t>
  </si>
  <si>
    <t>Programas de computación</t>
  </si>
  <si>
    <t>Gastos de adecuación</t>
  </si>
  <si>
    <t>Plusvalía mercantil</t>
  </si>
  <si>
    <t>(Amortización acumulada gastos diferidos)</t>
  </si>
  <si>
    <t>Materiales, mercaderías e insumos</t>
  </si>
  <si>
    <t>Proveeduría</t>
  </si>
  <si>
    <t>Transferencias internas</t>
  </si>
  <si>
    <t>De activos de instituciones financieras inviables</t>
  </si>
  <si>
    <t>De recursos provenientes de la COSEDE</t>
  </si>
  <si>
    <t>Impuesto al valor agregado – IVA</t>
  </si>
  <si>
    <t>Otros impuestos</t>
  </si>
  <si>
    <t>Depósitos en garantía y para importaciones</t>
  </si>
  <si>
    <t>Faltantes de caja</t>
  </si>
  <si>
    <t>Varias</t>
  </si>
  <si>
    <t>(Provisión para otros activos irrecuperables)</t>
  </si>
  <si>
    <t>(Provisión para valuación de inversiones en acciones y participaciones)</t>
  </si>
  <si>
    <t>(Provisión para valuación de derechos fiduciarios)</t>
  </si>
  <si>
    <t>(Provisión para otros activos)</t>
  </si>
  <si>
    <t>PASIVOS</t>
  </si>
  <si>
    <t>OBLIGACIONES CON EL PÚBLICO</t>
  </si>
  <si>
    <t>Depósitos a la vista</t>
  </si>
  <si>
    <t>Depósitos monetarios que generan intereses</t>
  </si>
  <si>
    <t>Depósitos monetarios que no generan intereses</t>
  </si>
  <si>
    <t>Depósitos monetarios de instituciones financieras</t>
  </si>
  <si>
    <t>Cheques certificados</t>
  </si>
  <si>
    <t>Cheques de emergencia</t>
  </si>
  <si>
    <t>Depósitos de ahorro</t>
  </si>
  <si>
    <t>Otros depósitos</t>
  </si>
  <si>
    <t>Fondos de tarjetahabientes</t>
  </si>
  <si>
    <t>Depósitos por confirmar</t>
  </si>
  <si>
    <t>Depósitos de cuenta básica</t>
  </si>
  <si>
    <t>Operaciones de reporto</t>
  </si>
  <si>
    <t>Operaciones de reporto financiero</t>
  </si>
  <si>
    <t>Operaciones de reporto por confirmar</t>
  </si>
  <si>
    <t>Operaciones de reporto bursátil</t>
  </si>
  <si>
    <t>Depósitos a plazo</t>
  </si>
  <si>
    <t>De más de 361 días</t>
  </si>
  <si>
    <t>Depósitos de garantía</t>
  </si>
  <si>
    <t>Depósitos restringidos</t>
  </si>
  <si>
    <t>Operaciones por confirmar</t>
  </si>
  <si>
    <t>OBLIGACIONES INMEDIATAS</t>
  </si>
  <si>
    <t>Cheques de gerencia</t>
  </si>
  <si>
    <t>Giros, transferencias y cobranzas por pagar</t>
  </si>
  <si>
    <t>Giros y transferencias</t>
  </si>
  <si>
    <t>Cobranzas</t>
  </si>
  <si>
    <t>Recaudaciones para el sector público</t>
  </si>
  <si>
    <t>Valores en circulación y cupones por pagar</t>
  </si>
  <si>
    <t>Obligaciones</t>
  </si>
  <si>
    <t>ACEPTACIONES EN CIRCULACIÓN</t>
  </si>
  <si>
    <t>CUENTAS POR PAGAR</t>
  </si>
  <si>
    <t>Intereses por pagar</t>
  </si>
  <si>
    <t>Depósitos en garantía</t>
  </si>
  <si>
    <t>Obligaciones financieras</t>
  </si>
  <si>
    <t>Comisiones por pagar</t>
  </si>
  <si>
    <t>Obligaciones patronales</t>
  </si>
  <si>
    <t>Remuneraciones</t>
  </si>
  <si>
    <t>Beneficios Sociales</t>
  </si>
  <si>
    <t>Aportes al IESS</t>
  </si>
  <si>
    <t>Fondo de reserva IESS</t>
  </si>
  <si>
    <t>Participación a empleados</t>
  </si>
  <si>
    <t>Gastos de responsabilidad, residencia y representación</t>
  </si>
  <si>
    <t>Retenciones</t>
  </si>
  <si>
    <t>Retenciones fiscales</t>
  </si>
  <si>
    <t>Otras retenciones</t>
  </si>
  <si>
    <t>Contribuciones, impuestos y multas</t>
  </si>
  <si>
    <t>Impuesto a la renta</t>
  </si>
  <si>
    <t>Multas</t>
  </si>
  <si>
    <t>Otras contribuciones e impuestos</t>
  </si>
  <si>
    <t>Proveedores</t>
  </si>
  <si>
    <t>Obligaciones por compra de cartera</t>
  </si>
  <si>
    <t>Cuentas por pagar a establecimientos afiliados</t>
  </si>
  <si>
    <t>Cuentas por pagar varias</t>
  </si>
  <si>
    <t>Cheques girados no cobrados</t>
  </si>
  <si>
    <t>Otras cuentas por pagar</t>
  </si>
  <si>
    <t>OBLIGACIONES FINANCIERAS</t>
  </si>
  <si>
    <t>Sobregiros</t>
  </si>
  <si>
    <t>Obligaciones con instituciones financieras del exterior</t>
  </si>
  <si>
    <t>Obligaciones con entidades financieras del sector público</t>
  </si>
  <si>
    <t>Obligaciones con organismos multilaterales</t>
  </si>
  <si>
    <t>Obligaciones con entidades del sector público</t>
  </si>
  <si>
    <t>Otras obligaciones</t>
  </si>
  <si>
    <t>VALORES EN CIRCULACIÓN</t>
  </si>
  <si>
    <t>Prima o descuento en colocación de valores en circulación</t>
  </si>
  <si>
    <t>OTROS PASIVOS</t>
  </si>
  <si>
    <t>Ingresos recibidos por anticipado</t>
  </si>
  <si>
    <t>Rentas recibidas por anticipado</t>
  </si>
  <si>
    <t>Afiliaciones y renovaciones</t>
  </si>
  <si>
    <t>Consignación para pago de obligaciones</t>
  </si>
  <si>
    <t>Minusvalía mercantil (Badwill)</t>
  </si>
  <si>
    <t>Sobrantes de caja</t>
  </si>
  <si>
    <t>Varios</t>
  </si>
  <si>
    <t>PATRIMONIO</t>
  </si>
  <si>
    <t>CAPITAL SOCIAL</t>
  </si>
  <si>
    <t>RESERVAS</t>
  </si>
  <si>
    <t>Donaciones</t>
  </si>
  <si>
    <t>Revalorización del patrimonio</t>
  </si>
  <si>
    <t>Por resultados no operativos</t>
  </si>
  <si>
    <t>OTROS APORTES PATRIMONIALES</t>
  </si>
  <si>
    <t>SUPERÁVIT POR VALUACIONES</t>
  </si>
  <si>
    <t>Superávit por valuación de propiedades, equipo y otros</t>
  </si>
  <si>
    <t>Superávit por valuación de inversiones en acciones</t>
  </si>
  <si>
    <t>Valuación de inversiones en instrumentos financieros</t>
  </si>
  <si>
    <t>RESULTADOS</t>
  </si>
  <si>
    <t>(Pérdidas acumuladas)</t>
  </si>
  <si>
    <t>Utilidad o excedente del ejercicio</t>
  </si>
  <si>
    <t>(Pérdida del ejercicio)</t>
  </si>
  <si>
    <t>INTERESES CAUSADOS</t>
  </si>
  <si>
    <t>Obligaciones con el público</t>
  </si>
  <si>
    <t>Depósitos monetarios</t>
  </si>
  <si>
    <t>Valores en circulación y obligaciones convertibles en acciones</t>
  </si>
  <si>
    <t>Otros intereses</t>
  </si>
  <si>
    <t>COMISIONES CAUSADAS</t>
  </si>
  <si>
    <t>Por operaciones de permuta financiera</t>
  </si>
  <si>
    <t>Servicios fiduciarios</t>
  </si>
  <si>
    <t>PÉRDIDAS FINANCIERAS</t>
  </si>
  <si>
    <t>En valuación de inversiones</t>
  </si>
  <si>
    <t>En venta de activos productivos</t>
  </si>
  <si>
    <t>En venta de inversiones</t>
  </si>
  <si>
    <t>En venta de cartera de créditos</t>
  </si>
  <si>
    <t>Pérdidas por fideicomiso mercantil</t>
  </si>
  <si>
    <t>Prima de inversiones en títulos valores</t>
  </si>
  <si>
    <t>Primas en cartera comprada</t>
  </si>
  <si>
    <t>Crédito productivo</t>
  </si>
  <si>
    <t>Crédito inmobiliario</t>
  </si>
  <si>
    <t>Microcrédito</t>
  </si>
  <si>
    <t>Crédito educativo</t>
  </si>
  <si>
    <t>Bienes realizables, adjudicados por pago y de arrendamiento mercantil</t>
  </si>
  <si>
    <t>GASTOS DE OPERACIÓN</t>
  </si>
  <si>
    <t>Gastos de personal</t>
  </si>
  <si>
    <t>Remuneraciones mensuales</t>
  </si>
  <si>
    <t>Beneficios sociales</t>
  </si>
  <si>
    <t>Gastos de representación, residencia y responsabilidad</t>
  </si>
  <si>
    <t>Impuesto a la renta del personal</t>
  </si>
  <si>
    <t>Pensiones y jubilaciones</t>
  </si>
  <si>
    <t>Honorarios</t>
  </si>
  <si>
    <t>Directores</t>
  </si>
  <si>
    <t>Honorarios profesionales</t>
  </si>
  <si>
    <t>Servicios varios</t>
  </si>
  <si>
    <t>Movilización, fletes y embalajes</t>
  </si>
  <si>
    <t>Servicios de guardianía</t>
  </si>
  <si>
    <t>Publicidad y propaganda</t>
  </si>
  <si>
    <t>Servicios básicos</t>
  </si>
  <si>
    <t>Otros servicios</t>
  </si>
  <si>
    <t>Impuestos, contribuciones y multas</t>
  </si>
  <si>
    <t>Impuestos Fiscales</t>
  </si>
  <si>
    <t>Impuestos Municipales</t>
  </si>
  <si>
    <t>Aportes al COSEDE por prima fija</t>
  </si>
  <si>
    <t>Multas y otras sanciones</t>
  </si>
  <si>
    <t>Impuestos y aportes para otros organismos e instituciones</t>
  </si>
  <si>
    <t>Depreciaciones</t>
  </si>
  <si>
    <t>Bienes no utilizados por la Institución</t>
  </si>
  <si>
    <t>Amortizaciones</t>
  </si>
  <si>
    <t>Gastos anticipados</t>
  </si>
  <si>
    <t>Otros gastos</t>
  </si>
  <si>
    <t>Suministros diversos</t>
  </si>
  <si>
    <t>Mantenimiento y reparaciones</t>
  </si>
  <si>
    <t>OTRAS PÉRDIDAS OPERACIONALES</t>
  </si>
  <si>
    <t>Pérdida en acciones y participaciones</t>
  </si>
  <si>
    <t>Pérdida en venta de bienes realizables y recuperados</t>
  </si>
  <si>
    <t>Pérdida en venta de bienes</t>
  </si>
  <si>
    <t>Pérdida en venta de acciones y participaciones</t>
  </si>
  <si>
    <t>Intereses y comisiones devengados en ejercicios anteriores</t>
  </si>
  <si>
    <t>IMPUESTOS Y PARTICIPACIÓN A EMPLEADOS</t>
  </si>
  <si>
    <t>INTERESES Y DESCUENTOS GANADOS</t>
  </si>
  <si>
    <t>Depósitos</t>
  </si>
  <si>
    <t>Overnight</t>
  </si>
  <si>
    <t>Intereses y descuentos de inversiones en títulos valores</t>
  </si>
  <si>
    <t>Inversiones a valor razonable con cambios en el estado de resultados</t>
  </si>
  <si>
    <t>Intereses y descuentos de cartera de créditos</t>
  </si>
  <si>
    <t>De mora</t>
  </si>
  <si>
    <t>Descuentos en cartera comprada</t>
  </si>
  <si>
    <t>Otros intereses y descuentos</t>
  </si>
  <si>
    <t>COMISIONES GANADAS</t>
  </si>
  <si>
    <t>Avales</t>
  </si>
  <si>
    <t>Fianzas</t>
  </si>
  <si>
    <t>Cartas de Crédito</t>
  </si>
  <si>
    <t>UTILIDADES FINANCIERAS</t>
  </si>
  <si>
    <t>Rendimientos por fideicomiso mercantil</t>
  </si>
  <si>
    <t>INGRESOS POR SERVICIOS</t>
  </si>
  <si>
    <t>Manejo y cobranzas</t>
  </si>
  <si>
    <t>OTROS INGRESOS OPERACIONALES</t>
  </si>
  <si>
    <t>Utilidades en acciones y participaciones</t>
  </si>
  <si>
    <t>Utilidad en venta de bienes realizables y recuperados</t>
  </si>
  <si>
    <t>OTROS INGRESOS</t>
  </si>
  <si>
    <t>Utilidad en venta de bienes</t>
  </si>
  <si>
    <t>Utilidad en venta de acciones y participaciones</t>
  </si>
  <si>
    <t>Recuperaciones de activos financieros</t>
  </si>
  <si>
    <t>De activos castigados</t>
  </si>
  <si>
    <t>Reversión de provisiones</t>
  </si>
  <si>
    <t>Devolución de impuestos y multas</t>
  </si>
  <si>
    <t>Intereses y comisiones de ejercicios anteriores</t>
  </si>
  <si>
    <t>Pérdidas y ganancias</t>
  </si>
  <si>
    <t>Eficiencia en gasto operativo</t>
  </si>
  <si>
    <t>Calidad de activos</t>
  </si>
  <si>
    <t>Productividad</t>
  </si>
  <si>
    <t>Rentabilidad</t>
  </si>
  <si>
    <t>Solvencia</t>
  </si>
  <si>
    <t>Liquidez</t>
  </si>
  <si>
    <t>Activos productivos</t>
  </si>
  <si>
    <t>Activos productivos a pasivos con costo</t>
  </si>
  <si>
    <t>Crédito neto</t>
  </si>
  <si>
    <t>Morosidad de cartera total</t>
  </si>
  <si>
    <t>Cobertura de cartera improductiva</t>
  </si>
  <si>
    <t>Grado de absorción</t>
  </si>
  <si>
    <t xml:space="preserve">Eficiencia en intermediación </t>
  </si>
  <si>
    <t>Rentabilidad sobre el patrimonio (ROE)</t>
  </si>
  <si>
    <t>Rentabilidad sobre el activo (ROA)</t>
  </si>
  <si>
    <t>Rentabilidad sobre ingresos (RSI)</t>
  </si>
  <si>
    <t>Solvencia del patrimonio</t>
  </si>
  <si>
    <t>Liquidez de corto plazo</t>
  </si>
  <si>
    <t>Calidad de activos - Activos productivos</t>
  </si>
  <si>
    <t>Cartera de crédito de vivienda de interés social y público por vencer</t>
  </si>
  <si>
    <t>Cartera de crédito de vivienda de interés social y público refinanciada por vencer</t>
  </si>
  <si>
    <t>Cartera de crédito de vivienda de interés social y público reestructurada por vencer</t>
  </si>
  <si>
    <t>Cartera de crédito de vivienda de interés social y público que no devenga intereses</t>
  </si>
  <si>
    <t>Cartera de crédito de vivienda de interés social y público refinanciada que no devenga intereses</t>
  </si>
  <si>
    <t>Cartera de crédito de vivienda de interés social y público reestructurada que no devenga intereses</t>
  </si>
  <si>
    <t>Cartera de crédito de vivienda de interés social y público vencida</t>
  </si>
  <si>
    <t>Cartera de crédito de vivienda de interés social y público refinanciada vencida</t>
  </si>
  <si>
    <t>Cartera de crédito de vivienda de interés social y público reestructurada vencida</t>
  </si>
  <si>
    <t>(Cartera de crédito de vivienda de interés social y público)</t>
  </si>
  <si>
    <t>(Provisión anticíclica)</t>
  </si>
  <si>
    <t>Cartera de crédito de vivienda de interés social y público</t>
  </si>
  <si>
    <t>Intereses de cartera de crédito de vivienda de interés social y público</t>
  </si>
  <si>
    <t>Por créditos extraordinarios</t>
  </si>
  <si>
    <t>Bonos</t>
  </si>
  <si>
    <t>Crédito de consumo</t>
  </si>
  <si>
    <t>Crédito de vivienda de interés social y público</t>
  </si>
  <si>
    <t>Calidad de activos - Activos productivos a pasivos con costo</t>
  </si>
  <si>
    <t>Calidad de activos - Crédito neto</t>
  </si>
  <si>
    <t>Calidad de activos - Morosidad de cartera total</t>
  </si>
  <si>
    <t>Calidad de activos - Cobertura de cartera improductiva</t>
  </si>
  <si>
    <t>Productividad - Grado de absorción</t>
  </si>
  <si>
    <t>Productividad - Eficiencia en gasto operativo</t>
  </si>
  <si>
    <t>anz(45)</t>
  </si>
  <si>
    <t>prm(1)</t>
  </si>
  <si>
    <t xml:space="preserve">Productividad - Eficiencia en intermediación </t>
  </si>
  <si>
    <t>anz(5-4)</t>
  </si>
  <si>
    <t>prm(3)</t>
  </si>
  <si>
    <t>Rentabilidad - Rentabilidad sobre el patrimonio (ROE)</t>
  </si>
  <si>
    <t>Rentabilidad - Rentabilidad sobre el activo (ROA)</t>
  </si>
  <si>
    <t>Rentabilidad - Rentabilidad sobre ingresos (RSI)</t>
  </si>
  <si>
    <t>anz(5)</t>
  </si>
  <si>
    <t>Solvencia - Solvencia del patrimonio</t>
  </si>
  <si>
    <t>Liquidez - Liquidez de corto plazo</t>
  </si>
  <si>
    <t>14/1</t>
  </si>
  <si>
    <t>45/(51-41+52+53+54-42-43-44)</t>
  </si>
  <si>
    <t>anz(45)/prm(1)</t>
  </si>
  <si>
    <t>(14-(1499))/(2101+2103)</t>
  </si>
  <si>
    <t>(anz(5-4))/prm(3)</t>
  </si>
  <si>
    <t>(anz(5-4))/prm(1)</t>
  </si>
  <si>
    <t>(anz(5-4))/anz(5)</t>
  </si>
  <si>
    <t>prm(3)/prm(1)</t>
  </si>
  <si>
    <t>11/(2101+2102+210305+210310)</t>
  </si>
  <si>
    <t>Fórmula</t>
  </si>
  <si>
    <t>01</t>
  </si>
  <si>
    <t>07</t>
  </si>
  <si>
    <t>02</t>
  </si>
  <si>
    <t>03</t>
  </si>
  <si>
    <t>04</t>
  </si>
  <si>
    <t>05</t>
  </si>
  <si>
    <t>06</t>
  </si>
  <si>
    <t>08</t>
  </si>
  <si>
    <t>09</t>
  </si>
  <si>
    <t>10</t>
  </si>
  <si>
    <t>11</t>
  </si>
  <si>
    <t>12</t>
  </si>
  <si>
    <t>13</t>
  </si>
  <si>
    <t>Instituciones del sector financiero popular y solidario</t>
  </si>
  <si>
    <t>OPERACIONES INTERFINANCIERAS</t>
  </si>
  <si>
    <t>Fondos interfinancieros vendidos</t>
  </si>
  <si>
    <t>(Provisión para operaciones interfinancieras y de reporto)</t>
  </si>
  <si>
    <t>(Provisión fondos interfinancieros vendidos)</t>
  </si>
  <si>
    <t>A valor razonable con cambios en el estado de resultados de entidades del sector privado y sector financiero popular y solidario</t>
  </si>
  <si>
    <t>De 1 a 30 días sector privado</t>
  </si>
  <si>
    <t>De 31 a 90 días sector privado</t>
  </si>
  <si>
    <t>De 91 a 180 días sector privado</t>
  </si>
  <si>
    <t>De 181 a 360 días sector privado</t>
  </si>
  <si>
    <t>De más de 360 días sector privado</t>
  </si>
  <si>
    <t>De 1 a 30 días sector financiero popular y solidario</t>
  </si>
  <si>
    <t>De 31 a 90 días sector financiero popular y solidario</t>
  </si>
  <si>
    <t>De 91 a 180 días sector financiero popular y solidario</t>
  </si>
  <si>
    <t>De 181 a 360 días sector financiero popular y solidario</t>
  </si>
  <si>
    <t>De más de 360 días sector financiero popular y solidario</t>
  </si>
  <si>
    <t>Disponibles para la venta de entidades del sector privado y sector financiero popular y solidario</t>
  </si>
  <si>
    <t>Mantenidas hasta su vencimiento de entidades del sector privado y sector financiero popular y solidario</t>
  </si>
  <si>
    <t>De 181 días a 1 año sector privado</t>
  </si>
  <si>
    <t>De 1 a 3 años sector privado</t>
  </si>
  <si>
    <t>De 3 a 5 años sector privado</t>
  </si>
  <si>
    <t>De 5 a 10 años sector privado</t>
  </si>
  <si>
    <t>De más de 10 años sector privado</t>
  </si>
  <si>
    <t>De 181 días a 1 año sector financiero popular y solidario</t>
  </si>
  <si>
    <t>De 1 a 3 años sector financiero popular y solidario</t>
  </si>
  <si>
    <t>De 3 a 5 años sector financiero popular y solidario</t>
  </si>
  <si>
    <t>De 5 a 10 años sector financiero popular y solidario</t>
  </si>
  <si>
    <t>De más de 10 años sector financiero popular y solidario</t>
  </si>
  <si>
    <t>(Provisión por deterioro en valuación de inversiones)</t>
  </si>
  <si>
    <t>Cartera de crédito productivo por vencer</t>
  </si>
  <si>
    <t>Cartera de crédito de consumo por vencer</t>
  </si>
  <si>
    <t>Cartera de crédito productivo refinanciada por vencer</t>
  </si>
  <si>
    <t>Cartera de crédito de consumo refinanciada por vencer</t>
  </si>
  <si>
    <t>Cartera de crédito productivo reestructurada por vencer</t>
  </si>
  <si>
    <t>Cartera de crédito de consumo reestructurada por vencer</t>
  </si>
  <si>
    <t>Cartera de crédito productivo que no devenga intereses</t>
  </si>
  <si>
    <t>Cartera de crédito de consumo que no devenga intereses</t>
  </si>
  <si>
    <t>Cartera de crédito productivo refinanciada que no devenga intereses</t>
  </si>
  <si>
    <t>Cartera de crédito de consumo refinanciada que no devenga intereses</t>
  </si>
  <si>
    <t>Cartera microcrédito refinanciada que no devenga intereses</t>
  </si>
  <si>
    <t>Cartera de crédito productivo reestructurada que no devenga intereses</t>
  </si>
  <si>
    <t>Cartera de crédito de consumo reestructurada que no devenga intereses</t>
  </si>
  <si>
    <t>Cartera microcrédito reestructurada que no devenga intereses</t>
  </si>
  <si>
    <t>Cartera de crédito productivo vencida</t>
  </si>
  <si>
    <t>Cartera de crédito de consumo vencida</t>
  </si>
  <si>
    <t>Cartera de crédito productivo refinanciada vencida</t>
  </si>
  <si>
    <t>Cartera de crédito de consumo refinanciada vencida</t>
  </si>
  <si>
    <t>Cartera de crédito productivo reestructurada vencida</t>
  </si>
  <si>
    <t>Cartera de crédito de consumo reestructurada vencida</t>
  </si>
  <si>
    <t>(Cartera de crédito productivo)</t>
  </si>
  <si>
    <t>(Cartera de crédito de consumo)</t>
  </si>
  <si>
    <t>(Cartera de microcréditos)</t>
  </si>
  <si>
    <t>(Cartera de créditos educativo)</t>
  </si>
  <si>
    <t>DEUDORES POR ACEPTACIÓN</t>
  </si>
  <si>
    <t>Intereses por cobrar de operaciones interfinancieras</t>
  </si>
  <si>
    <t>Interfinancieras vendidas</t>
  </si>
  <si>
    <t>Cartera de crédito productivo</t>
  </si>
  <si>
    <t xml:space="preserve">Cartera de crédito de consumo </t>
  </si>
  <si>
    <t>Pagos por cuenta de socios</t>
  </si>
  <si>
    <t>Intereses de cartera de crédito productivo</t>
  </si>
  <si>
    <t>Intereses de cartera de crédito de consumo</t>
  </si>
  <si>
    <t>Cuentas  por cobrar por cartera de vivienda vendida al fideicomiso de titularización</t>
  </si>
  <si>
    <t>Cheques protestados y rechazados</t>
  </si>
  <si>
    <t>(Provisiones para garantías pagadas)</t>
  </si>
  <si>
    <t>(Provisión por deterioro para bienes no utilizados por la institución)</t>
  </si>
  <si>
    <t>(Otros locales)</t>
  </si>
  <si>
    <t>(Equipos de construcción)</t>
  </si>
  <si>
    <t>En otros organismos de integración cooperativa</t>
  </si>
  <si>
    <t>Inversiones no financieras</t>
  </si>
  <si>
    <t>Mercaderías de cooperativas</t>
  </si>
  <si>
    <t>Derechos Fiduciarios recibidos por resolución del sector financiero popular y solidario</t>
  </si>
  <si>
    <t>Fondos interfinancieros comprados</t>
  </si>
  <si>
    <t>Provisiones para aceptaciones y operaciones contingentes</t>
  </si>
  <si>
    <t>Excedentes por pagar</t>
  </si>
  <si>
    <t>Obligaciones con instituciones financieras del país y sector financiero popular y solidario</t>
  </si>
  <si>
    <t>De 1 a 30 días del sector financiero popular y solidario</t>
  </si>
  <si>
    <t>De 31 a 90 días del sector financiero popular y solidario</t>
  </si>
  <si>
    <t>De 91 a 180 días del sector financiero popular y solidario</t>
  </si>
  <si>
    <t>De 181 a 360 días del sector financiero popular y solidario</t>
  </si>
  <si>
    <t>De más de 360 días del sector financiero popular y solidario</t>
  </si>
  <si>
    <t>Obligaciones con entidades del grupo financiero en el país y grupo de economía popular y solidaria</t>
  </si>
  <si>
    <t>Préstamos subordinados</t>
  </si>
  <si>
    <t>Obligaciones con el fondo de liquidez del sector financiero popular y solidario</t>
  </si>
  <si>
    <t>Por créditos ordinarios</t>
  </si>
  <si>
    <t>Bonos emitidos por entidades financieras de la economía popular y solidaria</t>
  </si>
  <si>
    <t>Emitidas por instituciones financieras privadas y del sector financiero popular y solidario.</t>
  </si>
  <si>
    <t>Fondos en administración</t>
  </si>
  <si>
    <t>Aportes de socios</t>
  </si>
  <si>
    <t>Fondo Irrepartible de Reserva Legal</t>
  </si>
  <si>
    <t>Reserva legal Irrepartible</t>
  </si>
  <si>
    <t>Aportes de los socios para capitalización extraordinaria</t>
  </si>
  <si>
    <t>Generales</t>
  </si>
  <si>
    <t>Especiales y Facultativas</t>
  </si>
  <si>
    <t>Otros aportes patrimoniales</t>
  </si>
  <si>
    <t>Utilidades o excedentes acumuladas</t>
  </si>
  <si>
    <t>Operaciones interfinancieras</t>
  </si>
  <si>
    <t>Fondos financieros comprados</t>
  </si>
  <si>
    <t>Obligaciones con instituciones financieras del país y del sector popular y solidario</t>
  </si>
  <si>
    <t>Operaciones interfinancieras y de reporto</t>
  </si>
  <si>
    <t>Aportes a la SEPS</t>
  </si>
  <si>
    <t>Aportes al COSEDE por prima variable</t>
  </si>
  <si>
    <t>OTROS GASTOS Y PERDIDAS</t>
  </si>
  <si>
    <t>Depósitos en instituciones financieras e instituciones del sector financiero popular y solidario</t>
  </si>
  <si>
    <t>Fondos interfinancieras vendidos</t>
  </si>
  <si>
    <t>Cartera de crédito de consumo</t>
  </si>
  <si>
    <t>Por pagos por cuenta de socios</t>
  </si>
  <si>
    <t>Tarifados con costo máximo</t>
  </si>
  <si>
    <t>Tarifados diferenciados</t>
  </si>
  <si>
    <t>Dividendos o excedentes por certificados de aportación</t>
  </si>
  <si>
    <t>(1103+1201+1202+13+1401+1402+1403+1404+1408+1409+1410+1411+1412+1416+1417+1418+1419+1420+1424+1473+1475+1477+15+1901+1902)/1</t>
  </si>
  <si>
    <t>(1103+1201+1202+13+1401+1402+1403+1404+1408+1409+1410+1411+1412+1416+1417+1418+1419+1420+1424+1473+1475+1477+15+1901+1902)/(2101-(210150)+2102-(210210)+2103-(210330)+2104+2105+22-(2203)+26+27-(2790)+2903+2904)</t>
  </si>
  <si>
    <t>(1425+1426+1427+1428+1432+1433+1434+1435+1436+1440+1441+1442+1443+1444+1448+1479+1481+1483+1449+1450+1451+1452+1456+1457+1458+1459+1460+1464+1465+1466+1467+1468+1472+1485+1487+1489)/(14-(1499))</t>
  </si>
  <si>
    <t>1499/(1425+1426+1427+1428+1432+1433+1434+1435+1436+1440+1441+1442+1443+1444+1448+1479+1481+1483+1449+1450+1451+1452+1456+1457+1458+1459+1460+1464+1465+1466+1467+1468+1472+1485+1487+1489)*-1</t>
  </si>
  <si>
    <t>dic-2021</t>
  </si>
  <si>
    <t>ene-2021</t>
  </si>
  <si>
    <t>feb-2021</t>
  </si>
  <si>
    <t>mar-2021</t>
  </si>
  <si>
    <t>abr-2021</t>
  </si>
  <si>
    <t>may-2021</t>
  </si>
  <si>
    <t>jun-2021</t>
  </si>
  <si>
    <t>jul-2021</t>
  </si>
  <si>
    <t>ago-2021</t>
  </si>
  <si>
    <t>sep-2021</t>
  </si>
  <si>
    <t>oct-2021</t>
  </si>
  <si>
    <t>nov-2021</t>
  </si>
  <si>
    <t>dic-2020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</si>
</sst>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;\-#,###;0"/>
  </numFmts>
  <fonts count="6" x14ac:knownFonts="1">
    <font>
      <sz val="10"/>
      <color indexed="8"/>
      <name val="ARIAL"/>
      <charset val="1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top"/>
    </xf>
    <xf numFmtId="9" fontId="1" fillId="0" borderId="0" applyFont="0" applyFill="0" applyBorder="0" applyAlignment="0" applyProtection="0">
      <alignment vertical="top"/>
    </xf>
  </cellStyleXfs>
  <cellXfs count="24">
    <xf numFmtId="0" fontId="0" fillId="0" borderId="0" xfId="0">
      <alignment vertical="top"/>
    </xf>
    <xf numFmtId="0" fontId="2" fillId="0" borderId="0" xfId="0" applyFont="1">
      <alignment vertical="top"/>
    </xf>
    <xf numFmtId="49" fontId="2" fillId="0" borderId="0" xfId="0" applyNumberFormat="1" applyFont="1">
      <alignment vertical="top"/>
    </xf>
    <xf numFmtId="3" fontId="2" fillId="0" borderId="1" xfId="0" applyNumberFormat="1" applyFont="1" applyBorder="1">
      <alignment vertical="top"/>
    </xf>
    <xf numFmtId="0" fontId="3" fillId="2" borderId="1" xfId="0" applyFont="1" applyFill="1" applyBorder="1" applyAlignment="1">
      <alignment horizontal="center" vertical="top"/>
    </xf>
    <xf numFmtId="49" fontId="3" fillId="2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Border="1">
      <alignment vertical="top"/>
    </xf>
    <xf numFmtId="17" fontId="3" fillId="2" borderId="1" xfId="0" applyNumberFormat="1" applyFont="1" applyFill="1" applyBorder="1" applyAlignment="1">
      <alignment horizontal="center" vertical="top"/>
    </xf>
    <xf numFmtId="10" fontId="2" fillId="0" borderId="1" xfId="1" applyNumberFormat="1" applyFont="1" applyFill="1" applyBorder="1">
      <alignment vertical="top"/>
    </xf>
    <xf numFmtId="10" fontId="2" fillId="0" borderId="1" xfId="1" applyNumberFormat="1" applyFont="1" applyBorder="1">
      <alignment vertical="top"/>
    </xf>
    <xf numFmtId="0" fontId="2" fillId="0" borderId="1" xfId="0" applyNumberFormat="1" applyFont="1" applyBorder="1" applyAlignment="1">
      <alignment horizontal="left" vertical="top"/>
    </xf>
    <xf numFmtId="49" fontId="3" fillId="0" borderId="1" xfId="0" applyNumberFormat="1" applyFont="1" applyBorder="1" applyAlignment="1">
      <alignment horizontal="center" vertical="top"/>
    </xf>
    <xf numFmtId="49" fontId="2" fillId="0" borderId="1" xfId="0" applyNumberFormat="1" applyFont="1" applyBorder="1">
      <alignment vertical="top"/>
    </xf>
    <xf numFmtId="164" fontId="2" fillId="0" borderId="1" xfId="0" applyNumberFormat="1" applyFont="1" applyBorder="1">
      <alignment vertical="top"/>
    </xf>
    <xf numFmtId="49" fontId="4" fillId="0" borderId="0" xfId="0" applyNumberFormat="1" applyFont="1" applyAlignment="1">
      <alignment horizontal="left" vertical="top"/>
    </xf>
    <xf numFmtId="49" fontId="2" fillId="0" borderId="2" xfId="0" applyNumberFormat="1" applyFont="1" applyBorder="1" applyAlignment="1">
      <alignment horizontal="left" vertical="top"/>
    </xf>
    <xf numFmtId="49" fontId="2" fillId="0" borderId="3" xfId="0" applyNumberFormat="1" applyFont="1" applyBorder="1" applyAlignment="1">
      <alignment horizontal="left" vertical="top"/>
    </xf>
    <xf numFmtId="49" fontId="2" fillId="0" borderId="4" xfId="0" applyNumberFormat="1" applyFont="1" applyBorder="1" applyAlignment="1">
      <alignment horizontal="left" vertical="top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left" vertical="top" wrapText="1"/>
    </xf>
    <xf numFmtId="49" fontId="2" fillId="0" borderId="4" xfId="0" applyNumberFormat="1" applyFont="1" applyBorder="1" applyAlignment="1">
      <alignment horizontal="left" vertical="top" wrapText="1"/>
    </xf>
    <xf numFmtId="3" fontId="2" fillId="0" borderId="2" xfId="0" applyNumberFormat="1" applyFont="1" applyBorder="1" applyAlignment="1">
      <alignment horizontal="left" vertical="top"/>
    </xf>
    <xf numFmtId="3" fontId="2" fillId="0" borderId="3" xfId="0" applyNumberFormat="1" applyFont="1" applyBorder="1" applyAlignment="1">
      <alignment horizontal="left" vertical="top"/>
    </xf>
    <xf numFmtId="3" fontId="2" fillId="0" borderId="4" xfId="0" applyNumberFormat="1" applyFont="1" applyBorder="1" applyAlignment="1">
      <alignment horizontal="left" vertical="top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/>
  </sheetPr>
  <dimension ref="A1:O982"/>
  <sheetViews>
    <sheetView showOutlineSymbols="0" workbookViewId="0">
      <pane xSplit="2" ySplit="1" topLeftCell="C960" activePane="bottomRight" state="frozen"/>
      <selection pane="topRight" activeCell="C1" sqref="C1"/>
      <selection pane="bottomLeft" activeCell="A2" sqref="A2"/>
      <selection pane="bottomRight"/>
    </sheetView>
  </sheetViews>
  <sheetFormatPr baseColWidth="10" defaultColWidth="6.85546875" defaultRowHeight="12.75" customHeight="1" x14ac:dyDescent="0.2"/>
  <cols>
    <col min="1" max="1" width="8.5703125" style="2" customWidth="1"/>
    <col min="2" max="2" width="40" style="1" customWidth="1"/>
    <col min="3" max="15" width="11.140625" style="1" customWidth="1"/>
    <col min="16" max="16384" width="6.85546875" style="1"/>
  </cols>
  <sheetData>
    <row r="1" spans="1:15" ht="11.25" x14ac:dyDescent="0.2">
      <c r="A1" s="5" t="s">
        <v>0</v>
      </c>
      <c r="B1" s="4" t="s">
        <v>1</v>
      </c>
      <c r="C1" s="4" t="s">
        <v>574</v>
      </c>
      <c r="D1" s="5" t="s">
        <v>563</v>
      </c>
      <c r="E1" s="4" t="s">
        <v>564</v>
      </c>
      <c r="F1" s="4" t="s">
        <v>565</v>
      </c>
      <c r="G1" s="4" t="s">
        <v>566</v>
      </c>
      <c r="H1" s="4" t="s">
        <v>567</v>
      </c>
      <c r="I1" s="4" t="s">
        <v>568</v>
      </c>
      <c r="J1" s="4" t="s">
        <v>569</v>
      </c>
      <c r="K1" s="4" t="s">
        <v>570</v>
      </c>
      <c r="L1" s="4" t="s">
        <v>571</v>
      </c>
      <c r="M1" s="4" t="s">
        <v>572</v>
      </c>
      <c r="N1" s="4" t="s">
        <v>573</v>
      </c>
      <c r="O1" s="4" t="s">
        <v>562</v>
      </c>
    </row>
    <row r="2" spans="1:15" ht="11.25" x14ac:dyDescent="0.2">
      <c r="A2" s="10">
        <v>1</v>
      </c>
      <c r="B2" s="12" t="s">
        <v>8</v>
      </c>
      <c r="C2" s="13">
        <v>4063962.68</v>
      </c>
      <c r="D2" s="13">
        <v>4136532.77</v>
      </c>
      <c r="E2" s="13">
        <v>4164389.04</v>
      </c>
      <c r="F2" s="13">
        <v>4401167.46</v>
      </c>
      <c r="G2" s="13">
        <v>4425929.7</v>
      </c>
      <c r="H2" s="13">
        <v>4415789.41</v>
      </c>
      <c r="I2" s="13">
        <v>4534887.38</v>
      </c>
      <c r="J2" s="13">
        <v>4530187.5199999996</v>
      </c>
      <c r="K2" s="13">
        <v>4593209.6399999997</v>
      </c>
      <c r="L2" s="13">
        <v>4698406.2699999996</v>
      </c>
      <c r="M2" s="13">
        <v>4805923.2</v>
      </c>
      <c r="N2" s="13">
        <v>4906935.3899999997</v>
      </c>
      <c r="O2" s="13">
        <v>4915731.3600000003</v>
      </c>
    </row>
    <row r="3" spans="1:15" ht="11.25" x14ac:dyDescent="0.2">
      <c r="A3" s="10">
        <v>11</v>
      </c>
      <c r="B3" s="12" t="s">
        <v>9</v>
      </c>
      <c r="C3" s="13">
        <v>316654.01</v>
      </c>
      <c r="D3" s="13">
        <v>329111.64</v>
      </c>
      <c r="E3" s="13">
        <v>304366.71000000002</v>
      </c>
      <c r="F3" s="13">
        <v>417566.98</v>
      </c>
      <c r="G3" s="13">
        <v>379245.86</v>
      </c>
      <c r="H3" s="13">
        <v>324693.53999999998</v>
      </c>
      <c r="I3" s="13">
        <v>418272.58</v>
      </c>
      <c r="J3" s="13">
        <v>322812.17</v>
      </c>
      <c r="K3" s="13">
        <v>351670.64</v>
      </c>
      <c r="L3" s="13">
        <v>368628.62</v>
      </c>
      <c r="M3" s="13">
        <v>387827.45</v>
      </c>
      <c r="N3" s="13">
        <v>414770.51</v>
      </c>
      <c r="O3" s="13">
        <v>396342.96</v>
      </c>
    </row>
    <row r="4" spans="1:15" ht="11.25" x14ac:dyDescent="0.2">
      <c r="A4" s="10">
        <v>1101</v>
      </c>
      <c r="B4" s="12" t="s">
        <v>10</v>
      </c>
      <c r="C4" s="13">
        <v>36787.269999999997</v>
      </c>
      <c r="D4" s="13">
        <v>41918.26</v>
      </c>
      <c r="E4" s="13">
        <v>47276.45</v>
      </c>
      <c r="F4" s="13">
        <v>45615.54</v>
      </c>
      <c r="G4" s="13">
        <v>46800.88</v>
      </c>
      <c r="H4" s="13">
        <v>43645.279999999999</v>
      </c>
      <c r="I4" s="13">
        <v>48883.62</v>
      </c>
      <c r="J4" s="13">
        <v>38760.9</v>
      </c>
      <c r="K4" s="13">
        <v>51745.91</v>
      </c>
      <c r="L4" s="13">
        <v>42438.03</v>
      </c>
      <c r="M4" s="13">
        <v>45709.74</v>
      </c>
      <c r="N4" s="13">
        <v>40016.94</v>
      </c>
      <c r="O4" s="13">
        <v>45615.86</v>
      </c>
    </row>
    <row r="5" spans="1:15" ht="11.25" x14ac:dyDescent="0.2">
      <c r="A5" s="10">
        <v>110105</v>
      </c>
      <c r="B5" s="12" t="s">
        <v>11</v>
      </c>
      <c r="C5" s="13">
        <v>36693.67</v>
      </c>
      <c r="D5" s="13">
        <v>41824.660000000003</v>
      </c>
      <c r="E5" s="13">
        <v>47221.55</v>
      </c>
      <c r="F5" s="13">
        <v>45521.94</v>
      </c>
      <c r="G5" s="13">
        <v>46707.28</v>
      </c>
      <c r="H5" s="13">
        <v>43550.78</v>
      </c>
      <c r="I5" s="13">
        <v>48827.82</v>
      </c>
      <c r="J5" s="13">
        <v>38697.9</v>
      </c>
      <c r="K5" s="13">
        <v>51713.51</v>
      </c>
      <c r="L5" s="13">
        <v>42375.03</v>
      </c>
      <c r="M5" s="13">
        <v>45646.74</v>
      </c>
      <c r="N5" s="13">
        <v>39953.94</v>
      </c>
      <c r="O5" s="13">
        <v>45552.86</v>
      </c>
    </row>
    <row r="6" spans="1:15" ht="11.25" x14ac:dyDescent="0.2">
      <c r="A6" s="10">
        <v>110110</v>
      </c>
      <c r="B6" s="12" t="s">
        <v>12</v>
      </c>
      <c r="C6" s="13">
        <v>93.6</v>
      </c>
      <c r="D6" s="13">
        <v>93.6</v>
      </c>
      <c r="E6" s="13">
        <v>54.9</v>
      </c>
      <c r="F6" s="13">
        <v>93.6</v>
      </c>
      <c r="G6" s="13">
        <v>93.6</v>
      </c>
      <c r="H6" s="13">
        <v>94.5</v>
      </c>
      <c r="I6" s="13">
        <v>55.8</v>
      </c>
      <c r="J6" s="13">
        <v>63</v>
      </c>
      <c r="K6" s="13">
        <v>32.4</v>
      </c>
      <c r="L6" s="13">
        <v>63</v>
      </c>
      <c r="M6" s="13">
        <v>63</v>
      </c>
      <c r="N6" s="13">
        <v>63</v>
      </c>
      <c r="O6" s="13">
        <v>63</v>
      </c>
    </row>
    <row r="7" spans="1:15" ht="11.25" x14ac:dyDescent="0.2">
      <c r="A7" s="10">
        <v>1103</v>
      </c>
      <c r="B7" s="12" t="s">
        <v>13</v>
      </c>
      <c r="C7" s="13">
        <v>279859.53999999998</v>
      </c>
      <c r="D7" s="13">
        <v>286827.78999999998</v>
      </c>
      <c r="E7" s="13">
        <v>256862.54</v>
      </c>
      <c r="F7" s="13">
        <v>371146.54</v>
      </c>
      <c r="G7" s="13">
        <v>330469.96000000002</v>
      </c>
      <c r="H7" s="13">
        <v>280856.46999999997</v>
      </c>
      <c r="I7" s="13">
        <v>368929.03</v>
      </c>
      <c r="J7" s="13">
        <v>284019.65999999997</v>
      </c>
      <c r="K7" s="13">
        <v>299871.96000000002</v>
      </c>
      <c r="L7" s="13">
        <v>324977.98</v>
      </c>
      <c r="M7" s="13">
        <v>341881.43</v>
      </c>
      <c r="N7" s="13">
        <v>374699.93</v>
      </c>
      <c r="O7" s="13">
        <v>350570.03</v>
      </c>
    </row>
    <row r="8" spans="1:15" ht="11.25" x14ac:dyDescent="0.2">
      <c r="A8" s="10">
        <v>110305</v>
      </c>
      <c r="B8" s="12" t="s">
        <v>14</v>
      </c>
      <c r="C8" s="13">
        <v>18007.5</v>
      </c>
      <c r="D8" s="13">
        <v>13768.59</v>
      </c>
      <c r="E8" s="13">
        <v>12728.24</v>
      </c>
      <c r="F8" s="13">
        <v>8572.82</v>
      </c>
      <c r="G8" s="13">
        <v>3340.69</v>
      </c>
      <c r="H8" s="13">
        <v>6799.51</v>
      </c>
      <c r="I8" s="13">
        <v>11589.49</v>
      </c>
      <c r="J8" s="13">
        <v>15294.56</v>
      </c>
      <c r="K8" s="13">
        <v>16524.03</v>
      </c>
      <c r="L8" s="13">
        <v>13399.81</v>
      </c>
      <c r="M8" s="13">
        <v>7223.61</v>
      </c>
      <c r="N8" s="13">
        <v>109901.75999999999</v>
      </c>
      <c r="O8" s="13">
        <v>14661.74</v>
      </c>
    </row>
    <row r="9" spans="1:15" ht="11.25" x14ac:dyDescent="0.2">
      <c r="A9" s="10">
        <v>110310</v>
      </c>
      <c r="B9" s="12" t="s">
        <v>15</v>
      </c>
      <c r="C9" s="13">
        <v>186051.09</v>
      </c>
      <c r="D9" s="13">
        <v>136573.39000000001</v>
      </c>
      <c r="E9" s="13">
        <v>105554.57</v>
      </c>
      <c r="F9" s="13">
        <v>100488.89</v>
      </c>
      <c r="G9" s="13">
        <v>123504.88</v>
      </c>
      <c r="H9" s="13">
        <v>111865.41</v>
      </c>
      <c r="I9" s="13">
        <v>71292.570000000007</v>
      </c>
      <c r="J9" s="13">
        <v>73220.42</v>
      </c>
      <c r="K9" s="13">
        <v>139514.82999999999</v>
      </c>
      <c r="L9" s="13">
        <v>249890.02</v>
      </c>
      <c r="M9" s="13">
        <v>236245.85</v>
      </c>
      <c r="N9" s="13">
        <v>118266.99</v>
      </c>
      <c r="O9" s="13">
        <v>90341.49</v>
      </c>
    </row>
    <row r="10" spans="1:15" ht="11.25" x14ac:dyDescent="0.2">
      <c r="A10" s="10">
        <v>110315</v>
      </c>
      <c r="B10" s="12" t="s">
        <v>16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</row>
    <row r="11" spans="1:15" ht="11.25" x14ac:dyDescent="0.2">
      <c r="A11" s="10">
        <v>110320</v>
      </c>
      <c r="B11" s="12" t="s">
        <v>449</v>
      </c>
      <c r="C11" s="13">
        <v>75800.95</v>
      </c>
      <c r="D11" s="13">
        <v>136485.81</v>
      </c>
      <c r="E11" s="13">
        <v>138579.73000000001</v>
      </c>
      <c r="F11" s="13">
        <v>262084.83</v>
      </c>
      <c r="G11" s="13">
        <v>203624.38</v>
      </c>
      <c r="H11" s="13">
        <v>162191.54999999999</v>
      </c>
      <c r="I11" s="13">
        <v>286046.96000000002</v>
      </c>
      <c r="J11" s="13">
        <v>195504.69</v>
      </c>
      <c r="K11" s="13">
        <v>143833.1</v>
      </c>
      <c r="L11" s="13">
        <v>61688.15</v>
      </c>
      <c r="M11" s="13">
        <v>98411.97</v>
      </c>
      <c r="N11" s="13">
        <v>146531.18</v>
      </c>
      <c r="O11" s="13">
        <v>245566.8</v>
      </c>
    </row>
    <row r="12" spans="1:15" ht="11.25" x14ac:dyDescent="0.2">
      <c r="A12" s="10">
        <v>1104</v>
      </c>
      <c r="B12" s="12" t="s">
        <v>17</v>
      </c>
      <c r="C12" s="13">
        <v>7.2</v>
      </c>
      <c r="D12" s="13">
        <v>365.59</v>
      </c>
      <c r="E12" s="13">
        <v>227.72</v>
      </c>
      <c r="F12" s="13">
        <v>804.91</v>
      </c>
      <c r="G12" s="13">
        <v>1975.02</v>
      </c>
      <c r="H12" s="13">
        <v>191.79</v>
      </c>
      <c r="I12" s="13">
        <v>459.94</v>
      </c>
      <c r="J12" s="13">
        <v>31.6</v>
      </c>
      <c r="K12" s="13">
        <v>52.77</v>
      </c>
      <c r="L12" s="13">
        <v>1212.6199999999999</v>
      </c>
      <c r="M12" s="13">
        <v>236.28</v>
      </c>
      <c r="N12" s="13">
        <v>53.63</v>
      </c>
      <c r="O12" s="13">
        <v>157.08000000000001</v>
      </c>
    </row>
    <row r="13" spans="1:15" ht="11.25" x14ac:dyDescent="0.2">
      <c r="A13" s="10">
        <v>110401</v>
      </c>
      <c r="B13" s="12" t="s">
        <v>17</v>
      </c>
      <c r="C13" s="13">
        <v>7.2</v>
      </c>
      <c r="D13" s="13">
        <v>365.59</v>
      </c>
      <c r="E13" s="13">
        <v>227.72</v>
      </c>
      <c r="F13" s="13">
        <v>804.91</v>
      </c>
      <c r="G13" s="13">
        <v>1975.02</v>
      </c>
      <c r="H13" s="13">
        <v>191.79</v>
      </c>
      <c r="I13" s="13">
        <v>459.94</v>
      </c>
      <c r="J13" s="13">
        <v>31.6</v>
      </c>
      <c r="K13" s="13">
        <v>52.77</v>
      </c>
      <c r="L13" s="13">
        <v>1212.6199999999999</v>
      </c>
      <c r="M13" s="13">
        <v>236.28</v>
      </c>
      <c r="N13" s="13">
        <v>53.63</v>
      </c>
      <c r="O13" s="13">
        <v>157.08000000000001</v>
      </c>
    </row>
    <row r="14" spans="1:15" ht="11.25" x14ac:dyDescent="0.2">
      <c r="A14" s="10">
        <v>1105</v>
      </c>
      <c r="B14" s="12" t="s">
        <v>18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</row>
    <row r="15" spans="1:15" ht="11.25" x14ac:dyDescent="0.2">
      <c r="A15" s="10">
        <v>110505</v>
      </c>
      <c r="B15" s="12" t="s">
        <v>19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</row>
    <row r="16" spans="1:15" ht="11.25" x14ac:dyDescent="0.2">
      <c r="A16" s="10">
        <v>110510</v>
      </c>
      <c r="B16" s="12" t="s">
        <v>20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</row>
    <row r="17" spans="1:15" ht="11.25" x14ac:dyDescent="0.2">
      <c r="A17" s="10">
        <v>12</v>
      </c>
      <c r="B17" s="12" t="s">
        <v>450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</row>
    <row r="18" spans="1:15" ht="11.25" x14ac:dyDescent="0.2">
      <c r="A18" s="10">
        <v>1201</v>
      </c>
      <c r="B18" s="12" t="s">
        <v>451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</row>
    <row r="19" spans="1:15" ht="11.25" x14ac:dyDescent="0.2">
      <c r="A19" s="10">
        <v>120105</v>
      </c>
      <c r="B19" s="12" t="s">
        <v>21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</row>
    <row r="20" spans="1:15" ht="11.25" x14ac:dyDescent="0.2">
      <c r="A20" s="10">
        <v>120110</v>
      </c>
      <c r="B20" s="12" t="s">
        <v>22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</row>
    <row r="21" spans="1:15" ht="11.25" x14ac:dyDescent="0.2">
      <c r="A21" s="10">
        <v>120115</v>
      </c>
      <c r="B21" s="12" t="s">
        <v>449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</row>
    <row r="22" spans="1:15" ht="11.25" x14ac:dyDescent="0.2">
      <c r="A22" s="10">
        <v>1202</v>
      </c>
      <c r="B22" s="12" t="s">
        <v>23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</row>
    <row r="23" spans="1:15" ht="11.25" x14ac:dyDescent="0.2">
      <c r="A23" s="10">
        <v>120205</v>
      </c>
      <c r="B23" s="12" t="s">
        <v>24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</row>
    <row r="24" spans="1:15" ht="11.25" x14ac:dyDescent="0.2">
      <c r="A24" s="10">
        <v>120210</v>
      </c>
      <c r="B24" s="12" t="s">
        <v>21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</row>
    <row r="25" spans="1:15" ht="11.25" x14ac:dyDescent="0.2">
      <c r="A25" s="10">
        <v>120215</v>
      </c>
      <c r="B25" s="12" t="s">
        <v>22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</row>
    <row r="26" spans="1:15" ht="11.25" x14ac:dyDescent="0.2">
      <c r="A26" s="10">
        <v>120220</v>
      </c>
      <c r="B26" s="12" t="s">
        <v>449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</row>
    <row r="27" spans="1:15" ht="11.25" x14ac:dyDescent="0.2">
      <c r="A27" s="10">
        <v>1299</v>
      </c>
      <c r="B27" s="12" t="s">
        <v>452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</row>
    <row r="28" spans="1:15" ht="11.25" x14ac:dyDescent="0.2">
      <c r="A28" s="10">
        <v>129905</v>
      </c>
      <c r="B28" s="12" t="s">
        <v>453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</row>
    <row r="29" spans="1:15" ht="11.25" x14ac:dyDescent="0.2">
      <c r="A29" s="10">
        <v>129910</v>
      </c>
      <c r="B29" s="12" t="s">
        <v>25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</row>
    <row r="30" spans="1:15" ht="11.25" x14ac:dyDescent="0.2">
      <c r="A30" s="10">
        <v>13</v>
      </c>
      <c r="B30" s="12" t="s">
        <v>6</v>
      </c>
      <c r="C30" s="13">
        <v>90665.23</v>
      </c>
      <c r="D30" s="13">
        <v>106139.6</v>
      </c>
      <c r="E30" s="13">
        <v>115653.26</v>
      </c>
      <c r="F30" s="13">
        <v>161078.92000000001</v>
      </c>
      <c r="G30" s="13">
        <v>161508.84</v>
      </c>
      <c r="H30" s="13">
        <v>162192.85999999999</v>
      </c>
      <c r="I30" s="13">
        <v>113223.87</v>
      </c>
      <c r="J30" s="13">
        <v>118160.73</v>
      </c>
      <c r="K30" s="13">
        <v>114125.39</v>
      </c>
      <c r="L30" s="13">
        <v>136970.82</v>
      </c>
      <c r="M30" s="13">
        <v>153367.20000000001</v>
      </c>
      <c r="N30" s="13">
        <v>167715.91</v>
      </c>
      <c r="O30" s="13">
        <v>149358.78</v>
      </c>
    </row>
    <row r="31" spans="1:15" ht="11.25" x14ac:dyDescent="0.2">
      <c r="A31" s="10">
        <v>1301</v>
      </c>
      <c r="B31" s="12" t="s">
        <v>454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</row>
    <row r="32" spans="1:15" ht="11.25" x14ac:dyDescent="0.2">
      <c r="A32" s="10">
        <v>130105</v>
      </c>
      <c r="B32" s="12" t="s">
        <v>455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</row>
    <row r="33" spans="1:15" ht="11.25" x14ac:dyDescent="0.2">
      <c r="A33" s="10">
        <v>130110</v>
      </c>
      <c r="B33" s="12" t="s">
        <v>456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</row>
    <row r="34" spans="1:15" ht="11.25" x14ac:dyDescent="0.2">
      <c r="A34" s="10">
        <v>130115</v>
      </c>
      <c r="B34" s="12" t="s">
        <v>457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</row>
    <row r="35" spans="1:15" ht="11.25" x14ac:dyDescent="0.2">
      <c r="A35" s="10">
        <v>130120</v>
      </c>
      <c r="B35" s="12" t="s">
        <v>458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</row>
    <row r="36" spans="1:15" ht="11.25" x14ac:dyDescent="0.2">
      <c r="A36" s="10">
        <v>130125</v>
      </c>
      <c r="B36" s="12" t="s">
        <v>459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</row>
    <row r="37" spans="1:15" ht="11.25" x14ac:dyDescent="0.2">
      <c r="A37" s="10">
        <v>130150</v>
      </c>
      <c r="B37" s="12" t="s">
        <v>460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</row>
    <row r="38" spans="1:15" ht="11.25" x14ac:dyDescent="0.2">
      <c r="A38" s="10">
        <v>130155</v>
      </c>
      <c r="B38" s="12" t="s">
        <v>461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</row>
    <row r="39" spans="1:15" ht="11.25" x14ac:dyDescent="0.2">
      <c r="A39" s="10">
        <v>130160</v>
      </c>
      <c r="B39" s="12" t="s">
        <v>462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</row>
    <row r="40" spans="1:15" ht="11.25" x14ac:dyDescent="0.2">
      <c r="A40" s="10">
        <v>130165</v>
      </c>
      <c r="B40" s="12" t="s">
        <v>463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</row>
    <row r="41" spans="1:15" ht="11.25" x14ac:dyDescent="0.2">
      <c r="A41" s="10">
        <v>130170</v>
      </c>
      <c r="B41" s="12" t="s">
        <v>464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</row>
    <row r="42" spans="1:15" ht="11.25" x14ac:dyDescent="0.2">
      <c r="A42" s="10">
        <v>1302</v>
      </c>
      <c r="B42" s="12" t="s">
        <v>26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</row>
    <row r="43" spans="1:15" ht="11.25" x14ac:dyDescent="0.2">
      <c r="A43" s="10">
        <v>130205</v>
      </c>
      <c r="B43" s="12" t="s">
        <v>27</v>
      </c>
      <c r="C43" s="13">
        <v>0</v>
      </c>
      <c r="D43" s="13">
        <v>0</v>
      </c>
      <c r="E43" s="13">
        <v>0</v>
      </c>
      <c r="F43" s="13">
        <v>0</v>
      </c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</row>
    <row r="44" spans="1:15" ht="11.25" x14ac:dyDescent="0.2">
      <c r="A44" s="10">
        <v>130210</v>
      </c>
      <c r="B44" s="12" t="s">
        <v>28</v>
      </c>
      <c r="C44" s="13">
        <v>0</v>
      </c>
      <c r="D44" s="13">
        <v>0</v>
      </c>
      <c r="E44" s="13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</row>
    <row r="45" spans="1:15" ht="11.25" x14ac:dyDescent="0.2">
      <c r="A45" s="10">
        <v>130215</v>
      </c>
      <c r="B45" s="12" t="s">
        <v>29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</row>
    <row r="46" spans="1:15" ht="11.25" x14ac:dyDescent="0.2">
      <c r="A46" s="10">
        <v>130220</v>
      </c>
      <c r="B46" s="12" t="s">
        <v>30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</row>
    <row r="47" spans="1:15" ht="11.25" x14ac:dyDescent="0.2">
      <c r="A47" s="10">
        <v>130225</v>
      </c>
      <c r="B47" s="12" t="s">
        <v>31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</row>
    <row r="48" spans="1:15" ht="11.25" x14ac:dyDescent="0.2">
      <c r="A48" s="10">
        <v>1303</v>
      </c>
      <c r="B48" s="12" t="s">
        <v>465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</row>
    <row r="49" spans="1:15" ht="11.25" x14ac:dyDescent="0.2">
      <c r="A49" s="10">
        <v>130305</v>
      </c>
      <c r="B49" s="12" t="s">
        <v>455</v>
      </c>
      <c r="C49" s="13">
        <v>0</v>
      </c>
      <c r="D49" s="13">
        <v>0</v>
      </c>
      <c r="E49" s="13">
        <v>0</v>
      </c>
      <c r="F49" s="13">
        <v>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</row>
    <row r="50" spans="1:15" ht="11.25" x14ac:dyDescent="0.2">
      <c r="A50" s="10">
        <v>130310</v>
      </c>
      <c r="B50" s="12" t="s">
        <v>456</v>
      </c>
      <c r="C50" s="13">
        <v>0</v>
      </c>
      <c r="D50" s="13">
        <v>0</v>
      </c>
      <c r="E50" s="13">
        <v>0</v>
      </c>
      <c r="F50" s="13">
        <v>0</v>
      </c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</row>
    <row r="51" spans="1:15" ht="11.25" x14ac:dyDescent="0.2">
      <c r="A51" s="10">
        <v>130315</v>
      </c>
      <c r="B51" s="12" t="s">
        <v>457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</row>
    <row r="52" spans="1:15" ht="11.25" x14ac:dyDescent="0.2">
      <c r="A52" s="10">
        <v>130320</v>
      </c>
      <c r="B52" s="12" t="s">
        <v>458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</row>
    <row r="53" spans="1:15" ht="11.25" x14ac:dyDescent="0.2">
      <c r="A53" s="10">
        <v>130325</v>
      </c>
      <c r="B53" s="12" t="s">
        <v>459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</row>
    <row r="54" spans="1:15" ht="11.25" x14ac:dyDescent="0.2">
      <c r="A54" s="10">
        <v>130350</v>
      </c>
      <c r="B54" s="12" t="s">
        <v>460</v>
      </c>
      <c r="C54" s="13">
        <v>0</v>
      </c>
      <c r="D54" s="13">
        <v>0</v>
      </c>
      <c r="E54" s="13">
        <v>0</v>
      </c>
      <c r="F54" s="13">
        <v>0</v>
      </c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</row>
    <row r="55" spans="1:15" ht="11.25" x14ac:dyDescent="0.2">
      <c r="A55" s="10">
        <v>130355</v>
      </c>
      <c r="B55" s="12" t="s">
        <v>461</v>
      </c>
      <c r="C55" s="13">
        <v>0</v>
      </c>
      <c r="D55" s="13">
        <v>0</v>
      </c>
      <c r="E55" s="13">
        <v>0</v>
      </c>
      <c r="F55" s="13">
        <v>0</v>
      </c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</row>
    <row r="56" spans="1:15" ht="11.25" x14ac:dyDescent="0.2">
      <c r="A56" s="10">
        <v>130360</v>
      </c>
      <c r="B56" s="12" t="s">
        <v>462</v>
      </c>
      <c r="C56" s="13">
        <v>0</v>
      </c>
      <c r="D56" s="13">
        <v>0</v>
      </c>
      <c r="E56" s="13">
        <v>0</v>
      </c>
      <c r="F56" s="13">
        <v>0</v>
      </c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</row>
    <row r="57" spans="1:15" ht="11.25" x14ac:dyDescent="0.2">
      <c r="A57" s="10">
        <v>130365</v>
      </c>
      <c r="B57" s="12" t="s">
        <v>463</v>
      </c>
      <c r="C57" s="13">
        <v>0</v>
      </c>
      <c r="D57" s="13">
        <v>0</v>
      </c>
      <c r="E57" s="13">
        <v>0</v>
      </c>
      <c r="F57" s="13">
        <v>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</row>
    <row r="58" spans="1:15" ht="11.25" x14ac:dyDescent="0.2">
      <c r="A58" s="10">
        <v>130370</v>
      </c>
      <c r="B58" s="12" t="s">
        <v>464</v>
      </c>
      <c r="C58" s="13">
        <v>0</v>
      </c>
      <c r="D58" s="13">
        <v>0</v>
      </c>
      <c r="E58" s="13">
        <v>0</v>
      </c>
      <c r="F58" s="13">
        <v>0</v>
      </c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</row>
    <row r="59" spans="1:15" ht="11.25" x14ac:dyDescent="0.2">
      <c r="A59" s="10">
        <v>1304</v>
      </c>
      <c r="B59" s="12" t="s">
        <v>32</v>
      </c>
      <c r="C59" s="13">
        <v>0</v>
      </c>
      <c r="D59" s="13">
        <v>0</v>
      </c>
      <c r="E59" s="13">
        <v>0</v>
      </c>
      <c r="F59" s="13">
        <v>0</v>
      </c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</row>
    <row r="60" spans="1:15" ht="11.25" x14ac:dyDescent="0.2">
      <c r="A60" s="10">
        <v>130405</v>
      </c>
      <c r="B60" s="12" t="s">
        <v>27</v>
      </c>
      <c r="C60" s="13">
        <v>0</v>
      </c>
      <c r="D60" s="13">
        <v>0</v>
      </c>
      <c r="E60" s="13">
        <v>0</v>
      </c>
      <c r="F60" s="13">
        <v>0</v>
      </c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</row>
    <row r="61" spans="1:15" ht="11.25" x14ac:dyDescent="0.2">
      <c r="A61" s="10">
        <v>130410</v>
      </c>
      <c r="B61" s="12" t="s">
        <v>28</v>
      </c>
      <c r="C61" s="13">
        <v>0</v>
      </c>
      <c r="D61" s="13">
        <v>0</v>
      </c>
      <c r="E61" s="13">
        <v>0</v>
      </c>
      <c r="F61" s="13">
        <v>0</v>
      </c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</row>
    <row r="62" spans="1:15" ht="11.25" x14ac:dyDescent="0.2">
      <c r="A62" s="10">
        <v>130415</v>
      </c>
      <c r="B62" s="12" t="s">
        <v>29</v>
      </c>
      <c r="C62" s="13">
        <v>0</v>
      </c>
      <c r="D62" s="13">
        <v>0</v>
      </c>
      <c r="E62" s="13">
        <v>0</v>
      </c>
      <c r="F62" s="13">
        <v>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</row>
    <row r="63" spans="1:15" ht="11.25" x14ac:dyDescent="0.2">
      <c r="A63" s="10">
        <v>130420</v>
      </c>
      <c r="B63" s="12" t="s">
        <v>30</v>
      </c>
      <c r="C63" s="13">
        <v>0</v>
      </c>
      <c r="D63" s="13">
        <v>0</v>
      </c>
      <c r="E63" s="13">
        <v>0</v>
      </c>
      <c r="F63" s="13">
        <v>0</v>
      </c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</row>
    <row r="64" spans="1:15" ht="11.25" x14ac:dyDescent="0.2">
      <c r="A64" s="10">
        <v>130425</v>
      </c>
      <c r="B64" s="12" t="s">
        <v>31</v>
      </c>
      <c r="C64" s="13">
        <v>0</v>
      </c>
      <c r="D64" s="13">
        <v>0</v>
      </c>
      <c r="E64" s="13">
        <v>0</v>
      </c>
      <c r="F64" s="13">
        <v>0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</row>
    <row r="65" spans="1:15" ht="11.25" x14ac:dyDescent="0.2">
      <c r="A65" s="10">
        <v>1305</v>
      </c>
      <c r="B65" s="12" t="s">
        <v>466</v>
      </c>
      <c r="C65" s="13">
        <v>90665.23</v>
      </c>
      <c r="D65" s="13">
        <v>106139.6</v>
      </c>
      <c r="E65" s="13">
        <v>115653.26</v>
      </c>
      <c r="F65" s="13">
        <v>161078.92000000001</v>
      </c>
      <c r="G65" s="13">
        <v>161508.84</v>
      </c>
      <c r="H65" s="13">
        <v>162192.85999999999</v>
      </c>
      <c r="I65" s="13">
        <v>113223.87</v>
      </c>
      <c r="J65" s="13">
        <v>118160.73</v>
      </c>
      <c r="K65" s="13">
        <v>114125.39</v>
      </c>
      <c r="L65" s="13">
        <v>136970.82</v>
      </c>
      <c r="M65" s="13">
        <v>153367.20000000001</v>
      </c>
      <c r="N65" s="13">
        <v>167715.91</v>
      </c>
      <c r="O65" s="13">
        <v>149358.78</v>
      </c>
    </row>
    <row r="66" spans="1:15" ht="11.25" x14ac:dyDescent="0.2">
      <c r="A66" s="10">
        <v>130505</v>
      </c>
      <c r="B66" s="12" t="s">
        <v>455</v>
      </c>
      <c r="C66" s="13">
        <v>0</v>
      </c>
      <c r="D66" s="13">
        <v>4500</v>
      </c>
      <c r="E66" s="13">
        <v>0</v>
      </c>
      <c r="F66" s="13">
        <v>0</v>
      </c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>
        <v>11680.01</v>
      </c>
      <c r="M66" s="13">
        <v>4684.91</v>
      </c>
      <c r="N66" s="13">
        <v>0</v>
      </c>
      <c r="O66" s="13">
        <v>0</v>
      </c>
    </row>
    <row r="67" spans="1:15" ht="11.25" x14ac:dyDescent="0.2">
      <c r="A67" s="10">
        <v>130510</v>
      </c>
      <c r="B67" s="12" t="s">
        <v>456</v>
      </c>
      <c r="C67" s="13">
        <v>4500</v>
      </c>
      <c r="D67" s="13">
        <v>0</v>
      </c>
      <c r="E67" s="13">
        <v>0</v>
      </c>
      <c r="F67" s="13">
        <v>0</v>
      </c>
      <c r="G67" s="13">
        <v>0</v>
      </c>
      <c r="H67" s="13">
        <v>0</v>
      </c>
      <c r="I67" s="13">
        <v>0</v>
      </c>
      <c r="J67" s="13">
        <v>11680.01</v>
      </c>
      <c r="K67" s="13">
        <v>16364.92</v>
      </c>
      <c r="L67" s="13">
        <v>4684.91</v>
      </c>
      <c r="M67" s="13">
        <v>0</v>
      </c>
      <c r="N67" s="13">
        <v>0</v>
      </c>
      <c r="O67" s="13">
        <v>0</v>
      </c>
    </row>
    <row r="68" spans="1:15" ht="11.25" x14ac:dyDescent="0.2">
      <c r="A68" s="10">
        <v>130515</v>
      </c>
      <c r="B68" s="12" t="s">
        <v>457</v>
      </c>
      <c r="C68" s="13">
        <v>0</v>
      </c>
      <c r="D68" s="13">
        <v>0</v>
      </c>
      <c r="E68" s="13">
        <v>0</v>
      </c>
      <c r="F68" s="13">
        <v>0</v>
      </c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>
        <v>0</v>
      </c>
      <c r="M68" s="13">
        <v>0</v>
      </c>
      <c r="N68" s="13">
        <v>0</v>
      </c>
      <c r="O68" s="13">
        <v>0</v>
      </c>
    </row>
    <row r="69" spans="1:15" ht="11.25" x14ac:dyDescent="0.2">
      <c r="A69" s="10">
        <v>130520</v>
      </c>
      <c r="B69" s="12" t="s">
        <v>467</v>
      </c>
      <c r="C69" s="13">
        <v>0</v>
      </c>
      <c r="D69" s="13">
        <v>0</v>
      </c>
      <c r="E69" s="13">
        <v>0</v>
      </c>
      <c r="F69" s="13">
        <v>0</v>
      </c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>
        <v>0</v>
      </c>
      <c r="M69" s="13">
        <v>0</v>
      </c>
      <c r="N69" s="13">
        <v>0</v>
      </c>
      <c r="O69" s="13">
        <v>0</v>
      </c>
    </row>
    <row r="70" spans="1:15" ht="11.25" x14ac:dyDescent="0.2">
      <c r="A70" s="10">
        <v>130525</v>
      </c>
      <c r="B70" s="12" t="s">
        <v>468</v>
      </c>
      <c r="C70" s="13">
        <v>0</v>
      </c>
      <c r="D70" s="13">
        <v>0</v>
      </c>
      <c r="E70" s="13">
        <v>0</v>
      </c>
      <c r="F70" s="13">
        <v>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3">
        <v>0</v>
      </c>
      <c r="O70" s="13">
        <v>0</v>
      </c>
    </row>
    <row r="71" spans="1:15" ht="11.25" x14ac:dyDescent="0.2">
      <c r="A71" s="10">
        <v>130530</v>
      </c>
      <c r="B71" s="12" t="s">
        <v>469</v>
      </c>
      <c r="C71" s="13">
        <v>0</v>
      </c>
      <c r="D71" s="13">
        <v>0</v>
      </c>
      <c r="E71" s="13">
        <v>0</v>
      </c>
      <c r="F71" s="13">
        <v>0</v>
      </c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>
        <v>0</v>
      </c>
      <c r="M71" s="13">
        <v>0</v>
      </c>
      <c r="N71" s="13">
        <v>0</v>
      </c>
      <c r="O71" s="13">
        <v>0</v>
      </c>
    </row>
    <row r="72" spans="1:15" ht="11.25" x14ac:dyDescent="0.2">
      <c r="A72" s="10">
        <v>130535</v>
      </c>
      <c r="B72" s="12" t="s">
        <v>470</v>
      </c>
      <c r="C72" s="13">
        <v>0</v>
      </c>
      <c r="D72" s="13">
        <v>0</v>
      </c>
      <c r="E72" s="13">
        <v>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>
        <v>0</v>
      </c>
      <c r="M72" s="13">
        <v>0</v>
      </c>
      <c r="N72" s="13">
        <v>0</v>
      </c>
      <c r="O72" s="13">
        <v>0</v>
      </c>
    </row>
    <row r="73" spans="1:15" ht="11.25" x14ac:dyDescent="0.2">
      <c r="A73" s="10">
        <v>130540</v>
      </c>
      <c r="B73" s="12" t="s">
        <v>471</v>
      </c>
      <c r="C73" s="13">
        <v>0</v>
      </c>
      <c r="D73" s="13">
        <v>0</v>
      </c>
      <c r="E73" s="13">
        <v>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>
        <v>0</v>
      </c>
      <c r="M73" s="13">
        <v>0</v>
      </c>
      <c r="N73" s="13">
        <v>0</v>
      </c>
      <c r="O73" s="13">
        <v>0</v>
      </c>
    </row>
    <row r="74" spans="1:15" ht="11.25" x14ac:dyDescent="0.2">
      <c r="A74" s="10">
        <v>130550</v>
      </c>
      <c r="B74" s="12" t="s">
        <v>460</v>
      </c>
      <c r="C74" s="13">
        <v>24648.67</v>
      </c>
      <c r="D74" s="13">
        <v>47008.46</v>
      </c>
      <c r="E74" s="13">
        <v>25116.1</v>
      </c>
      <c r="F74" s="13">
        <v>26623.040000000001</v>
      </c>
      <c r="G74" s="13">
        <v>63914.12</v>
      </c>
      <c r="H74" s="13">
        <v>70541.759999999995</v>
      </c>
      <c r="I74" s="13">
        <v>27052.959999999999</v>
      </c>
      <c r="J74" s="13">
        <v>64598.15</v>
      </c>
      <c r="K74" s="13">
        <v>21572.77</v>
      </c>
      <c r="L74" s="13">
        <v>20309.810000000001</v>
      </c>
      <c r="M74" s="13">
        <v>55877.9</v>
      </c>
      <c r="N74" s="13">
        <v>44418.2</v>
      </c>
      <c r="O74" s="13">
        <v>48386.2</v>
      </c>
    </row>
    <row r="75" spans="1:15" ht="11.25" x14ac:dyDescent="0.2">
      <c r="A75" s="10">
        <v>130555</v>
      </c>
      <c r="B75" s="12" t="s">
        <v>461</v>
      </c>
      <c r="C75" s="13">
        <v>61516.56</v>
      </c>
      <c r="D75" s="13">
        <v>41131.15</v>
      </c>
      <c r="E75" s="13">
        <v>90537.16</v>
      </c>
      <c r="F75" s="13">
        <v>134455.88</v>
      </c>
      <c r="G75" s="13">
        <v>97594.71</v>
      </c>
      <c r="H75" s="13">
        <v>91651.1</v>
      </c>
      <c r="I75" s="13">
        <v>86170.92</v>
      </c>
      <c r="J75" s="13">
        <v>41882.58</v>
      </c>
      <c r="K75" s="13">
        <v>76187.710000000006</v>
      </c>
      <c r="L75" s="13">
        <v>100296.09</v>
      </c>
      <c r="M75" s="13">
        <v>92804.4</v>
      </c>
      <c r="N75" s="13">
        <v>72670.759999999995</v>
      </c>
      <c r="O75" s="13">
        <v>78134.740000000005</v>
      </c>
    </row>
    <row r="76" spans="1:15" ht="11.25" x14ac:dyDescent="0.2">
      <c r="A76" s="10">
        <v>130560</v>
      </c>
      <c r="B76" s="12" t="s">
        <v>462</v>
      </c>
      <c r="C76" s="13">
        <v>0</v>
      </c>
      <c r="D76" s="13">
        <v>13500</v>
      </c>
      <c r="E76" s="13">
        <v>0</v>
      </c>
      <c r="F76" s="13">
        <v>0</v>
      </c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>
        <v>0</v>
      </c>
      <c r="M76" s="13">
        <v>0</v>
      </c>
      <c r="N76" s="13">
        <v>50626.95</v>
      </c>
      <c r="O76" s="13">
        <v>22837.84</v>
      </c>
    </row>
    <row r="77" spans="1:15" ht="11.25" x14ac:dyDescent="0.2">
      <c r="A77" s="10">
        <v>130565</v>
      </c>
      <c r="B77" s="12" t="s">
        <v>472</v>
      </c>
      <c r="C77" s="13">
        <v>0</v>
      </c>
      <c r="D77" s="13">
        <v>0</v>
      </c>
      <c r="E77" s="13">
        <v>0</v>
      </c>
      <c r="F77" s="13">
        <v>0</v>
      </c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>
        <v>0</v>
      </c>
      <c r="M77" s="13">
        <v>0</v>
      </c>
      <c r="N77" s="13">
        <v>0</v>
      </c>
      <c r="O77" s="13">
        <v>0</v>
      </c>
    </row>
    <row r="78" spans="1:15" ht="11.25" x14ac:dyDescent="0.2">
      <c r="A78" s="10">
        <v>130570</v>
      </c>
      <c r="B78" s="12" t="s">
        <v>473</v>
      </c>
      <c r="C78" s="13">
        <v>0</v>
      </c>
      <c r="D78" s="13">
        <v>0</v>
      </c>
      <c r="E78" s="13">
        <v>0</v>
      </c>
      <c r="F78" s="13">
        <v>0</v>
      </c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>
        <v>0</v>
      </c>
      <c r="M78" s="13">
        <v>0</v>
      </c>
      <c r="N78" s="13">
        <v>0</v>
      </c>
      <c r="O78" s="13">
        <v>0</v>
      </c>
    </row>
    <row r="79" spans="1:15" ht="11.25" x14ac:dyDescent="0.2">
      <c r="A79" s="10">
        <v>130575</v>
      </c>
      <c r="B79" s="12" t="s">
        <v>474</v>
      </c>
      <c r="C79" s="13">
        <v>0</v>
      </c>
      <c r="D79" s="13">
        <v>0</v>
      </c>
      <c r="E79" s="13">
        <v>0</v>
      </c>
      <c r="F79" s="13">
        <v>0</v>
      </c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>
        <v>0</v>
      </c>
      <c r="M79" s="13">
        <v>0</v>
      </c>
      <c r="N79" s="13">
        <v>0</v>
      </c>
      <c r="O79" s="13">
        <v>0</v>
      </c>
    </row>
    <row r="80" spans="1:15" ht="11.25" x14ac:dyDescent="0.2">
      <c r="A80" s="10">
        <v>130580</v>
      </c>
      <c r="B80" s="12" t="s">
        <v>475</v>
      </c>
      <c r="C80" s="13">
        <v>0</v>
      </c>
      <c r="D80" s="13">
        <v>0</v>
      </c>
      <c r="E80" s="13">
        <v>0</v>
      </c>
      <c r="F80" s="13">
        <v>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3">
        <v>0</v>
      </c>
      <c r="O80" s="13">
        <v>0</v>
      </c>
    </row>
    <row r="81" spans="1:15" ht="11.25" x14ac:dyDescent="0.2">
      <c r="A81" s="10">
        <v>130585</v>
      </c>
      <c r="B81" s="12" t="s">
        <v>476</v>
      </c>
      <c r="C81" s="13">
        <v>0</v>
      </c>
      <c r="D81" s="13">
        <v>0</v>
      </c>
      <c r="E81" s="13">
        <v>0</v>
      </c>
      <c r="F81" s="13">
        <v>0</v>
      </c>
      <c r="G81" s="13">
        <v>0</v>
      </c>
      <c r="H81" s="13">
        <v>0</v>
      </c>
      <c r="I81" s="13">
        <v>0</v>
      </c>
      <c r="J81" s="13">
        <v>0</v>
      </c>
      <c r="K81" s="13">
        <v>0</v>
      </c>
      <c r="L81" s="13">
        <v>0</v>
      </c>
      <c r="M81" s="13">
        <v>0</v>
      </c>
      <c r="N81" s="13">
        <v>0</v>
      </c>
      <c r="O81" s="13">
        <v>0</v>
      </c>
    </row>
    <row r="82" spans="1:15" ht="11.25" x14ac:dyDescent="0.2">
      <c r="A82" s="10">
        <v>1306</v>
      </c>
      <c r="B82" s="12" t="s">
        <v>33</v>
      </c>
      <c r="C82" s="13">
        <v>0</v>
      </c>
      <c r="D82" s="13">
        <v>0</v>
      </c>
      <c r="E82" s="13">
        <v>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v>0</v>
      </c>
      <c r="L82" s="13">
        <v>0</v>
      </c>
      <c r="M82" s="13">
        <v>0</v>
      </c>
      <c r="N82" s="13">
        <v>0</v>
      </c>
      <c r="O82" s="13">
        <v>0</v>
      </c>
    </row>
    <row r="83" spans="1:15" ht="11.25" x14ac:dyDescent="0.2">
      <c r="A83" s="10">
        <v>130605</v>
      </c>
      <c r="B83" s="12" t="s">
        <v>27</v>
      </c>
      <c r="C83" s="13">
        <v>0</v>
      </c>
      <c r="D83" s="13">
        <v>0</v>
      </c>
      <c r="E83" s="13">
        <v>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v>0</v>
      </c>
      <c r="L83" s="13">
        <v>0</v>
      </c>
      <c r="M83" s="13">
        <v>0</v>
      </c>
      <c r="N83" s="13">
        <v>0</v>
      </c>
      <c r="O83" s="13">
        <v>0</v>
      </c>
    </row>
    <row r="84" spans="1:15" ht="11.25" x14ac:dyDescent="0.2">
      <c r="A84" s="10">
        <v>130610</v>
      </c>
      <c r="B84" s="12" t="s">
        <v>28</v>
      </c>
      <c r="C84" s="13">
        <v>0</v>
      </c>
      <c r="D84" s="13">
        <v>0</v>
      </c>
      <c r="E84" s="13">
        <v>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13">
        <v>0</v>
      </c>
      <c r="O84" s="13">
        <v>0</v>
      </c>
    </row>
    <row r="85" spans="1:15" ht="11.25" x14ac:dyDescent="0.2">
      <c r="A85" s="10">
        <v>130615</v>
      </c>
      <c r="B85" s="12" t="s">
        <v>29</v>
      </c>
      <c r="C85" s="13">
        <v>0</v>
      </c>
      <c r="D85" s="13">
        <v>0</v>
      </c>
      <c r="E85" s="13">
        <v>0</v>
      </c>
      <c r="F85" s="13">
        <v>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13">
        <v>0</v>
      </c>
      <c r="O85" s="13">
        <v>0</v>
      </c>
    </row>
    <row r="86" spans="1:15" ht="11.25" x14ac:dyDescent="0.2">
      <c r="A86" s="10">
        <v>130620</v>
      </c>
      <c r="B86" s="12" t="s">
        <v>34</v>
      </c>
      <c r="C86" s="13">
        <v>0</v>
      </c>
      <c r="D86" s="13">
        <v>0</v>
      </c>
      <c r="E86" s="13">
        <v>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v>0</v>
      </c>
      <c r="L86" s="13">
        <v>0</v>
      </c>
      <c r="M86" s="13">
        <v>0</v>
      </c>
      <c r="N86" s="13">
        <v>0</v>
      </c>
      <c r="O86" s="13">
        <v>0</v>
      </c>
    </row>
    <row r="87" spans="1:15" ht="11.25" x14ac:dyDescent="0.2">
      <c r="A87" s="10">
        <v>130625</v>
      </c>
      <c r="B87" s="12" t="s">
        <v>35</v>
      </c>
      <c r="C87" s="13">
        <v>0</v>
      </c>
      <c r="D87" s="13">
        <v>0</v>
      </c>
      <c r="E87" s="13">
        <v>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v>0</v>
      </c>
      <c r="L87" s="13">
        <v>0</v>
      </c>
      <c r="M87" s="13">
        <v>0</v>
      </c>
      <c r="N87" s="13">
        <v>0</v>
      </c>
      <c r="O87" s="13">
        <v>0</v>
      </c>
    </row>
    <row r="88" spans="1:15" ht="11.25" x14ac:dyDescent="0.2">
      <c r="A88" s="10">
        <v>130630</v>
      </c>
      <c r="B88" s="12" t="s">
        <v>36</v>
      </c>
      <c r="C88" s="13">
        <v>0</v>
      </c>
      <c r="D88" s="13">
        <v>0</v>
      </c>
      <c r="E88" s="13">
        <v>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v>0</v>
      </c>
      <c r="L88" s="13">
        <v>0</v>
      </c>
      <c r="M88" s="13">
        <v>0</v>
      </c>
      <c r="N88" s="13">
        <v>0</v>
      </c>
      <c r="O88" s="13">
        <v>0</v>
      </c>
    </row>
    <row r="89" spans="1:15" ht="11.25" x14ac:dyDescent="0.2">
      <c r="A89" s="10">
        <v>130635</v>
      </c>
      <c r="B89" s="12" t="s">
        <v>37</v>
      </c>
      <c r="C89" s="13">
        <v>0</v>
      </c>
      <c r="D89" s="13">
        <v>0</v>
      </c>
      <c r="E89" s="13">
        <v>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</row>
    <row r="90" spans="1:15" ht="11.25" x14ac:dyDescent="0.2">
      <c r="A90" s="10">
        <v>130640</v>
      </c>
      <c r="B90" s="12" t="s">
        <v>38</v>
      </c>
      <c r="C90" s="13">
        <v>0</v>
      </c>
      <c r="D90" s="13">
        <v>0</v>
      </c>
      <c r="E90" s="13">
        <v>0</v>
      </c>
      <c r="F90" s="13">
        <v>0</v>
      </c>
      <c r="G90" s="13">
        <v>0</v>
      </c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0</v>
      </c>
      <c r="N90" s="13">
        <v>0</v>
      </c>
      <c r="O90" s="13">
        <v>0</v>
      </c>
    </row>
    <row r="91" spans="1:15" ht="11.25" x14ac:dyDescent="0.2">
      <c r="A91" s="10">
        <v>1307</v>
      </c>
      <c r="B91" s="12" t="s">
        <v>39</v>
      </c>
      <c r="C91" s="13">
        <v>0</v>
      </c>
      <c r="D91" s="13">
        <v>0</v>
      </c>
      <c r="E91" s="13">
        <v>0</v>
      </c>
      <c r="F91" s="13">
        <v>0</v>
      </c>
      <c r="G91" s="13">
        <v>0</v>
      </c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</row>
    <row r="92" spans="1:15" ht="11.25" x14ac:dyDescent="0.2">
      <c r="A92" s="10">
        <v>130705</v>
      </c>
      <c r="B92" s="12" t="s">
        <v>40</v>
      </c>
      <c r="C92" s="13">
        <v>0</v>
      </c>
      <c r="D92" s="13">
        <v>0</v>
      </c>
      <c r="E92" s="13">
        <v>0</v>
      </c>
      <c r="F92" s="13">
        <v>0</v>
      </c>
      <c r="G92" s="13">
        <v>0</v>
      </c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</row>
    <row r="93" spans="1:15" ht="11.25" x14ac:dyDescent="0.2">
      <c r="A93" s="10">
        <v>130710</v>
      </c>
      <c r="B93" s="12" t="s">
        <v>41</v>
      </c>
      <c r="C93" s="13">
        <v>0</v>
      </c>
      <c r="D93" s="13">
        <v>0</v>
      </c>
      <c r="E93" s="13">
        <v>0</v>
      </c>
      <c r="F93" s="13">
        <v>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</row>
    <row r="94" spans="1:15" ht="11.25" x14ac:dyDescent="0.2">
      <c r="A94" s="10">
        <v>130720</v>
      </c>
      <c r="B94" s="12" t="s">
        <v>42</v>
      </c>
      <c r="C94" s="13">
        <v>0</v>
      </c>
      <c r="D94" s="13">
        <v>0</v>
      </c>
      <c r="E94" s="13">
        <v>0</v>
      </c>
      <c r="F94" s="13">
        <v>0</v>
      </c>
      <c r="G94" s="13">
        <v>0</v>
      </c>
      <c r="H94" s="13">
        <v>0</v>
      </c>
      <c r="I94" s="13">
        <v>0</v>
      </c>
      <c r="J94" s="13">
        <v>0</v>
      </c>
      <c r="K94" s="13">
        <v>0</v>
      </c>
      <c r="L94" s="13">
        <v>0</v>
      </c>
      <c r="M94" s="13">
        <v>0</v>
      </c>
      <c r="N94" s="13">
        <v>0</v>
      </c>
      <c r="O94" s="13">
        <v>0</v>
      </c>
    </row>
    <row r="95" spans="1:15" ht="11.25" x14ac:dyDescent="0.2">
      <c r="A95" s="10">
        <v>130790</v>
      </c>
      <c r="B95" s="12" t="s">
        <v>43</v>
      </c>
      <c r="C95" s="13">
        <v>0</v>
      </c>
      <c r="D95" s="13">
        <v>0</v>
      </c>
      <c r="E95" s="13">
        <v>0</v>
      </c>
      <c r="F95" s="13">
        <v>0</v>
      </c>
      <c r="G95" s="13">
        <v>0</v>
      </c>
      <c r="H95" s="13">
        <v>0</v>
      </c>
      <c r="I95" s="13">
        <v>0</v>
      </c>
      <c r="J95" s="13">
        <v>0</v>
      </c>
      <c r="K95" s="13">
        <v>0</v>
      </c>
      <c r="L95" s="13">
        <v>0</v>
      </c>
      <c r="M95" s="13">
        <v>0</v>
      </c>
      <c r="N95" s="13">
        <v>0</v>
      </c>
      <c r="O95" s="13">
        <v>0</v>
      </c>
    </row>
    <row r="96" spans="1:15" ht="11.25" x14ac:dyDescent="0.2">
      <c r="A96" s="10">
        <v>1399</v>
      </c>
      <c r="B96" s="12" t="s">
        <v>44</v>
      </c>
      <c r="C96" s="13">
        <v>0</v>
      </c>
      <c r="D96" s="13">
        <v>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v>0</v>
      </c>
      <c r="L96" s="13">
        <v>0</v>
      </c>
      <c r="M96" s="13">
        <v>0</v>
      </c>
      <c r="N96" s="13">
        <v>0</v>
      </c>
      <c r="O96" s="13">
        <v>0</v>
      </c>
    </row>
    <row r="97" spans="1:15" ht="11.25" x14ac:dyDescent="0.2">
      <c r="A97" s="10">
        <v>139905</v>
      </c>
      <c r="B97" s="12" t="s">
        <v>477</v>
      </c>
      <c r="C97" s="13">
        <v>0</v>
      </c>
      <c r="D97" s="13">
        <v>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v>0</v>
      </c>
      <c r="L97" s="13">
        <v>0</v>
      </c>
      <c r="M97" s="13">
        <v>0</v>
      </c>
      <c r="N97" s="13">
        <v>0</v>
      </c>
      <c r="O97" s="13">
        <v>0</v>
      </c>
    </row>
    <row r="98" spans="1:15" ht="11.25" x14ac:dyDescent="0.2">
      <c r="A98" s="10">
        <v>139910</v>
      </c>
      <c r="B98" s="12" t="s">
        <v>45</v>
      </c>
      <c r="C98" s="13">
        <v>0</v>
      </c>
      <c r="D98" s="13">
        <v>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3">
        <v>0</v>
      </c>
      <c r="O98" s="13">
        <v>0</v>
      </c>
    </row>
    <row r="99" spans="1:15" ht="11.25" x14ac:dyDescent="0.2">
      <c r="A99" s="10">
        <v>14</v>
      </c>
      <c r="B99" s="12" t="s">
        <v>46</v>
      </c>
      <c r="C99" s="13">
        <v>3331152.55</v>
      </c>
      <c r="D99" s="13">
        <v>3378492.55</v>
      </c>
      <c r="E99" s="13">
        <v>3433479.08</v>
      </c>
      <c r="F99" s="13">
        <v>3521896.21</v>
      </c>
      <c r="G99" s="13">
        <v>3594728.19</v>
      </c>
      <c r="H99" s="13">
        <v>3634524.27</v>
      </c>
      <c r="I99" s="13">
        <v>3693346.65</v>
      </c>
      <c r="J99" s="13">
        <v>3789264.15</v>
      </c>
      <c r="K99" s="13">
        <v>3827589.08</v>
      </c>
      <c r="L99" s="13">
        <v>3901174.66</v>
      </c>
      <c r="M99" s="13">
        <v>3977569.65</v>
      </c>
      <c r="N99" s="13">
        <v>4049114.6</v>
      </c>
      <c r="O99" s="13">
        <v>4090096.41</v>
      </c>
    </row>
    <row r="100" spans="1:15" ht="11.25" x14ac:dyDescent="0.2">
      <c r="A100" s="10">
        <v>1401</v>
      </c>
      <c r="B100" s="12" t="s">
        <v>478</v>
      </c>
      <c r="C100" s="13">
        <v>0</v>
      </c>
      <c r="D100" s="13">
        <v>0</v>
      </c>
      <c r="E100" s="13">
        <v>0</v>
      </c>
      <c r="F100" s="13">
        <v>0</v>
      </c>
      <c r="G100" s="13">
        <v>0</v>
      </c>
      <c r="H100" s="13">
        <v>0</v>
      </c>
      <c r="I100" s="13">
        <v>0</v>
      </c>
      <c r="J100" s="13">
        <v>0</v>
      </c>
      <c r="K100" s="13">
        <v>0</v>
      </c>
      <c r="L100" s="13">
        <v>0</v>
      </c>
      <c r="M100" s="13">
        <v>0</v>
      </c>
      <c r="N100" s="13">
        <v>0</v>
      </c>
      <c r="O100" s="13">
        <v>0</v>
      </c>
    </row>
    <row r="101" spans="1:15" ht="11.25" x14ac:dyDescent="0.2">
      <c r="A101" s="10">
        <v>140105</v>
      </c>
      <c r="B101" s="12" t="s">
        <v>27</v>
      </c>
      <c r="C101" s="13">
        <v>0</v>
      </c>
      <c r="D101" s="13">
        <v>0</v>
      </c>
      <c r="E101" s="13">
        <v>0</v>
      </c>
      <c r="F101" s="13">
        <v>0</v>
      </c>
      <c r="G101" s="13">
        <v>0</v>
      </c>
      <c r="H101" s="13">
        <v>0</v>
      </c>
      <c r="I101" s="13">
        <v>0</v>
      </c>
      <c r="J101" s="13">
        <v>0</v>
      </c>
      <c r="K101" s="13">
        <v>0</v>
      </c>
      <c r="L101" s="13">
        <v>0</v>
      </c>
      <c r="M101" s="13">
        <v>0</v>
      </c>
      <c r="N101" s="13">
        <v>0</v>
      </c>
      <c r="O101" s="13">
        <v>0</v>
      </c>
    </row>
    <row r="102" spans="1:15" ht="11.25" x14ac:dyDescent="0.2">
      <c r="A102" s="10">
        <v>140110</v>
      </c>
      <c r="B102" s="12" t="s">
        <v>28</v>
      </c>
      <c r="C102" s="13">
        <v>0</v>
      </c>
      <c r="D102" s="13">
        <v>0</v>
      </c>
      <c r="E102" s="13">
        <v>0</v>
      </c>
      <c r="F102" s="13">
        <v>0</v>
      </c>
      <c r="G102" s="13">
        <v>0</v>
      </c>
      <c r="H102" s="13">
        <v>0</v>
      </c>
      <c r="I102" s="13">
        <v>0</v>
      </c>
      <c r="J102" s="13">
        <v>0</v>
      </c>
      <c r="K102" s="13">
        <v>0</v>
      </c>
      <c r="L102" s="13">
        <v>0</v>
      </c>
      <c r="M102" s="13">
        <v>0</v>
      </c>
      <c r="N102" s="13">
        <v>0</v>
      </c>
      <c r="O102" s="13">
        <v>0</v>
      </c>
    </row>
    <row r="103" spans="1:15" ht="11.25" x14ac:dyDescent="0.2">
      <c r="A103" s="10">
        <v>140115</v>
      </c>
      <c r="B103" s="12" t="s">
        <v>29</v>
      </c>
      <c r="C103" s="13">
        <v>0</v>
      </c>
      <c r="D103" s="13">
        <v>0</v>
      </c>
      <c r="E103" s="13">
        <v>0</v>
      </c>
      <c r="F103" s="13">
        <v>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3">
        <v>0</v>
      </c>
      <c r="O103" s="13">
        <v>0</v>
      </c>
    </row>
    <row r="104" spans="1:15" ht="11.25" x14ac:dyDescent="0.2">
      <c r="A104" s="10">
        <v>140120</v>
      </c>
      <c r="B104" s="12" t="s">
        <v>30</v>
      </c>
      <c r="C104" s="13">
        <v>0</v>
      </c>
      <c r="D104" s="13">
        <v>0</v>
      </c>
      <c r="E104" s="13">
        <v>0</v>
      </c>
      <c r="F104" s="13">
        <v>0</v>
      </c>
      <c r="G104" s="13">
        <v>0</v>
      </c>
      <c r="H104" s="13">
        <v>0</v>
      </c>
      <c r="I104" s="13">
        <v>0</v>
      </c>
      <c r="J104" s="13">
        <v>0</v>
      </c>
      <c r="K104" s="13">
        <v>0</v>
      </c>
      <c r="L104" s="13">
        <v>0</v>
      </c>
      <c r="M104" s="13">
        <v>0</v>
      </c>
      <c r="N104" s="13">
        <v>0</v>
      </c>
      <c r="O104" s="13">
        <v>0</v>
      </c>
    </row>
    <row r="105" spans="1:15" ht="11.25" x14ac:dyDescent="0.2">
      <c r="A105" s="10">
        <v>140125</v>
      </c>
      <c r="B105" s="12" t="s">
        <v>31</v>
      </c>
      <c r="C105" s="13">
        <v>0</v>
      </c>
      <c r="D105" s="13">
        <v>0</v>
      </c>
      <c r="E105" s="13">
        <v>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v>0</v>
      </c>
      <c r="L105" s="13">
        <v>0</v>
      </c>
      <c r="M105" s="13">
        <v>0</v>
      </c>
      <c r="N105" s="13">
        <v>0</v>
      </c>
      <c r="O105" s="13">
        <v>0</v>
      </c>
    </row>
    <row r="106" spans="1:15" ht="11.25" x14ac:dyDescent="0.2">
      <c r="A106" s="10">
        <v>1402</v>
      </c>
      <c r="B106" s="12" t="s">
        <v>479</v>
      </c>
      <c r="C106" s="13">
        <v>2023065.78</v>
      </c>
      <c r="D106" s="13">
        <v>2074613.24</v>
      </c>
      <c r="E106" s="13">
        <v>2120081.33</v>
      </c>
      <c r="F106" s="13">
        <v>2236401.2000000002</v>
      </c>
      <c r="G106" s="13">
        <v>2325533.37</v>
      </c>
      <c r="H106" s="13">
        <v>2373753.4</v>
      </c>
      <c r="I106" s="13">
        <v>2423398.31</v>
      </c>
      <c r="J106" s="13">
        <v>2486349.91</v>
      </c>
      <c r="K106" s="13">
        <v>2532890.7200000002</v>
      </c>
      <c r="L106" s="13">
        <v>2580602.41</v>
      </c>
      <c r="M106" s="13">
        <v>2645683.6800000002</v>
      </c>
      <c r="N106" s="13">
        <v>2698256.91</v>
      </c>
      <c r="O106" s="13">
        <v>2714509.9</v>
      </c>
    </row>
    <row r="107" spans="1:15" ht="11.25" x14ac:dyDescent="0.2">
      <c r="A107" s="10">
        <v>140205</v>
      </c>
      <c r="B107" s="12" t="s">
        <v>27</v>
      </c>
      <c r="C107" s="13">
        <v>82972.47</v>
      </c>
      <c r="D107" s="13">
        <v>83090.25</v>
      </c>
      <c r="E107" s="13">
        <v>86299.59</v>
      </c>
      <c r="F107" s="13">
        <v>82163.97</v>
      </c>
      <c r="G107" s="13">
        <v>81159.25</v>
      </c>
      <c r="H107" s="13">
        <v>80894.429999999993</v>
      </c>
      <c r="I107" s="13">
        <v>84498.74</v>
      </c>
      <c r="J107" s="13">
        <v>83570.289999999994</v>
      </c>
      <c r="K107" s="13">
        <v>87044.72</v>
      </c>
      <c r="L107" s="13">
        <v>85698.05</v>
      </c>
      <c r="M107" s="13">
        <v>81642.89</v>
      </c>
      <c r="N107" s="13">
        <v>85583.05</v>
      </c>
      <c r="O107" s="13">
        <v>84617.77</v>
      </c>
    </row>
    <row r="108" spans="1:15" ht="11.25" x14ac:dyDescent="0.2">
      <c r="A108" s="10">
        <v>140210</v>
      </c>
      <c r="B108" s="12" t="s">
        <v>28</v>
      </c>
      <c r="C108" s="13">
        <v>149064.57999999999</v>
      </c>
      <c r="D108" s="13">
        <v>151982.1</v>
      </c>
      <c r="E108" s="13">
        <v>149876.10999999999</v>
      </c>
      <c r="F108" s="13">
        <v>154384.6</v>
      </c>
      <c r="G108" s="13">
        <v>158182.25</v>
      </c>
      <c r="H108" s="13">
        <v>159299.87</v>
      </c>
      <c r="I108" s="13">
        <v>155873.1</v>
      </c>
      <c r="J108" s="13">
        <v>161214.74</v>
      </c>
      <c r="K108" s="13">
        <v>158243.4</v>
      </c>
      <c r="L108" s="13">
        <v>156491.48000000001</v>
      </c>
      <c r="M108" s="13">
        <v>158233.37</v>
      </c>
      <c r="N108" s="13">
        <v>159879.07999999999</v>
      </c>
      <c r="O108" s="13">
        <v>163236.79</v>
      </c>
    </row>
    <row r="109" spans="1:15" ht="11.25" x14ac:dyDescent="0.2">
      <c r="A109" s="10">
        <v>140215</v>
      </c>
      <c r="B109" s="12" t="s">
        <v>29</v>
      </c>
      <c r="C109" s="13">
        <v>216452.45</v>
      </c>
      <c r="D109" s="13">
        <v>222273.72</v>
      </c>
      <c r="E109" s="13">
        <v>223701.56</v>
      </c>
      <c r="F109" s="13">
        <v>226615.34</v>
      </c>
      <c r="G109" s="13">
        <v>227352.23</v>
      </c>
      <c r="H109" s="13">
        <v>223491.24</v>
      </c>
      <c r="I109" s="13">
        <v>226469.7</v>
      </c>
      <c r="J109" s="13">
        <v>224150.75</v>
      </c>
      <c r="K109" s="13">
        <v>226256.36</v>
      </c>
      <c r="L109" s="13">
        <v>229048.5</v>
      </c>
      <c r="M109" s="13">
        <v>236470.71</v>
      </c>
      <c r="N109" s="13">
        <v>238993.6</v>
      </c>
      <c r="O109" s="13">
        <v>235380.48000000001</v>
      </c>
    </row>
    <row r="110" spans="1:15" ht="11.25" x14ac:dyDescent="0.2">
      <c r="A110" s="10">
        <v>140220</v>
      </c>
      <c r="B110" s="12" t="s">
        <v>30</v>
      </c>
      <c r="C110" s="13">
        <v>395290.23</v>
      </c>
      <c r="D110" s="13">
        <v>398363.97</v>
      </c>
      <c r="E110" s="13">
        <v>397397.91</v>
      </c>
      <c r="F110" s="13">
        <v>412440.88</v>
      </c>
      <c r="G110" s="13">
        <v>414926.9</v>
      </c>
      <c r="H110" s="13">
        <v>415255.43</v>
      </c>
      <c r="I110" s="13">
        <v>418013.23</v>
      </c>
      <c r="J110" s="13">
        <v>426691.42</v>
      </c>
      <c r="K110" s="13">
        <v>436028.98</v>
      </c>
      <c r="L110" s="13">
        <v>439299.25</v>
      </c>
      <c r="M110" s="13">
        <v>446042.2</v>
      </c>
      <c r="N110" s="13">
        <v>451273.39</v>
      </c>
      <c r="O110" s="13">
        <v>458971.88</v>
      </c>
    </row>
    <row r="111" spans="1:15" ht="11.25" x14ac:dyDescent="0.2">
      <c r="A111" s="10">
        <v>140225</v>
      </c>
      <c r="B111" s="12" t="s">
        <v>31</v>
      </c>
      <c r="C111" s="13">
        <v>1179286.05</v>
      </c>
      <c r="D111" s="13">
        <v>1218903.2</v>
      </c>
      <c r="E111" s="13">
        <v>1262806.1599999999</v>
      </c>
      <c r="F111" s="13">
        <v>1360796.4</v>
      </c>
      <c r="G111" s="13">
        <v>1443912.73</v>
      </c>
      <c r="H111" s="13">
        <v>1494812.44</v>
      </c>
      <c r="I111" s="13">
        <v>1538543.55</v>
      </c>
      <c r="J111" s="13">
        <v>1590722.71</v>
      </c>
      <c r="K111" s="13">
        <v>1625317.25</v>
      </c>
      <c r="L111" s="13">
        <v>1670065.13</v>
      </c>
      <c r="M111" s="13">
        <v>1723294.51</v>
      </c>
      <c r="N111" s="13">
        <v>1762527.79</v>
      </c>
      <c r="O111" s="13">
        <v>1772302.98</v>
      </c>
    </row>
    <row r="112" spans="1:15" ht="11.25" x14ac:dyDescent="0.2">
      <c r="A112" s="10">
        <v>1403</v>
      </c>
      <c r="B112" s="12" t="s">
        <v>47</v>
      </c>
      <c r="C112" s="13">
        <v>45270.46</v>
      </c>
      <c r="D112" s="13">
        <v>42262.65</v>
      </c>
      <c r="E112" s="13">
        <v>39868.080000000002</v>
      </c>
      <c r="F112" s="13">
        <v>36578.51</v>
      </c>
      <c r="G112" s="13">
        <v>34323.18</v>
      </c>
      <c r="H112" s="13">
        <v>33382.089999999997</v>
      </c>
      <c r="I112" s="13">
        <v>30704.799999999999</v>
      </c>
      <c r="J112" s="13">
        <v>28701.54</v>
      </c>
      <c r="K112" s="13">
        <v>26201.040000000001</v>
      </c>
      <c r="L112" s="13">
        <v>23731.4</v>
      </c>
      <c r="M112" s="13">
        <v>22398.23</v>
      </c>
      <c r="N112" s="13">
        <v>19117.03</v>
      </c>
      <c r="O112" s="13">
        <v>17961.669999999998</v>
      </c>
    </row>
    <row r="113" spans="1:15" ht="11.25" x14ac:dyDescent="0.2">
      <c r="A113" s="10">
        <v>140305</v>
      </c>
      <c r="B113" s="12" t="s">
        <v>27</v>
      </c>
      <c r="C113" s="13">
        <v>1762.17</v>
      </c>
      <c r="D113" s="13">
        <v>1958.19</v>
      </c>
      <c r="E113" s="13">
        <v>1947.09</v>
      </c>
      <c r="F113" s="13">
        <v>1744.03</v>
      </c>
      <c r="G113" s="13">
        <v>1660.92</v>
      </c>
      <c r="H113" s="13">
        <v>1757.97</v>
      </c>
      <c r="I113" s="13">
        <v>1682.38</v>
      </c>
      <c r="J113" s="13">
        <v>1694.99</v>
      </c>
      <c r="K113" s="13">
        <v>1563.87</v>
      </c>
      <c r="L113" s="13">
        <v>1440.67</v>
      </c>
      <c r="M113" s="13">
        <v>1369.6</v>
      </c>
      <c r="N113" s="13">
        <v>1171.3900000000001</v>
      </c>
      <c r="O113" s="13">
        <v>1142.6199999999999</v>
      </c>
    </row>
    <row r="114" spans="1:15" ht="11.25" x14ac:dyDescent="0.2">
      <c r="A114" s="10">
        <v>140310</v>
      </c>
      <c r="B114" s="12" t="s">
        <v>28</v>
      </c>
      <c r="C114" s="13">
        <v>3701.05</v>
      </c>
      <c r="D114" s="13">
        <v>3551.52</v>
      </c>
      <c r="E114" s="13">
        <v>3446.42</v>
      </c>
      <c r="F114" s="13">
        <v>3415.46</v>
      </c>
      <c r="G114" s="13">
        <v>3388.32</v>
      </c>
      <c r="H114" s="13">
        <v>3334.53</v>
      </c>
      <c r="I114" s="13">
        <v>3110.08</v>
      </c>
      <c r="J114" s="13">
        <v>3065.71</v>
      </c>
      <c r="K114" s="13">
        <v>2852.34</v>
      </c>
      <c r="L114" s="13">
        <v>2480.62</v>
      </c>
      <c r="M114" s="13">
        <v>2373.39</v>
      </c>
      <c r="N114" s="13">
        <v>2248.13</v>
      </c>
      <c r="O114" s="13">
        <v>2155.38</v>
      </c>
    </row>
    <row r="115" spans="1:15" ht="11.25" x14ac:dyDescent="0.2">
      <c r="A115" s="10">
        <v>140315</v>
      </c>
      <c r="B115" s="12" t="s">
        <v>29</v>
      </c>
      <c r="C115" s="13">
        <v>5439.92</v>
      </c>
      <c r="D115" s="13">
        <v>5288.49</v>
      </c>
      <c r="E115" s="13">
        <v>5155.38</v>
      </c>
      <c r="F115" s="13">
        <v>4914.58</v>
      </c>
      <c r="G115" s="13">
        <v>4801.53</v>
      </c>
      <c r="H115" s="13">
        <v>4864.3599999999997</v>
      </c>
      <c r="I115" s="13">
        <v>4502.33</v>
      </c>
      <c r="J115" s="13">
        <v>4267.4399999999996</v>
      </c>
      <c r="K115" s="13">
        <v>3851.53</v>
      </c>
      <c r="L115" s="13">
        <v>3415</v>
      </c>
      <c r="M115" s="13">
        <v>3366.02</v>
      </c>
      <c r="N115" s="13">
        <v>3020.03</v>
      </c>
      <c r="O115" s="13">
        <v>2915.87</v>
      </c>
    </row>
    <row r="116" spans="1:15" ht="11.25" x14ac:dyDescent="0.2">
      <c r="A116" s="10">
        <v>140320</v>
      </c>
      <c r="B116" s="12" t="s">
        <v>30</v>
      </c>
      <c r="C116" s="13">
        <v>10513.75</v>
      </c>
      <c r="D116" s="13">
        <v>9983.9699999999993</v>
      </c>
      <c r="E116" s="13">
        <v>9512.26</v>
      </c>
      <c r="F116" s="13">
        <v>9010.11</v>
      </c>
      <c r="G116" s="13">
        <v>8652.99</v>
      </c>
      <c r="H116" s="13">
        <v>8478.51</v>
      </c>
      <c r="I116" s="13">
        <v>7858.9</v>
      </c>
      <c r="J116" s="13">
        <v>7275.03</v>
      </c>
      <c r="K116" s="13">
        <v>6516.97</v>
      </c>
      <c r="L116" s="13">
        <v>5968.95</v>
      </c>
      <c r="M116" s="13">
        <v>5781.14</v>
      </c>
      <c r="N116" s="13">
        <v>5136.58</v>
      </c>
      <c r="O116" s="13">
        <v>4881.25</v>
      </c>
    </row>
    <row r="117" spans="1:15" ht="11.25" x14ac:dyDescent="0.2">
      <c r="A117" s="10">
        <v>140325</v>
      </c>
      <c r="B117" s="12" t="s">
        <v>31</v>
      </c>
      <c r="C117" s="13">
        <v>23853.57</v>
      </c>
      <c r="D117" s="13">
        <v>21480.48</v>
      </c>
      <c r="E117" s="13">
        <v>19806.93</v>
      </c>
      <c r="F117" s="13">
        <v>17494.32</v>
      </c>
      <c r="G117" s="13">
        <v>15819.44</v>
      </c>
      <c r="H117" s="13">
        <v>14946.71</v>
      </c>
      <c r="I117" s="13">
        <v>13551.12</v>
      </c>
      <c r="J117" s="13">
        <v>12398.37</v>
      </c>
      <c r="K117" s="13">
        <v>11416.33</v>
      </c>
      <c r="L117" s="13">
        <v>10426.16</v>
      </c>
      <c r="M117" s="13">
        <v>9508.09</v>
      </c>
      <c r="N117" s="13">
        <v>7540.89</v>
      </c>
      <c r="O117" s="13">
        <v>6866.55</v>
      </c>
    </row>
    <row r="118" spans="1:15" ht="11.25" x14ac:dyDescent="0.2">
      <c r="A118" s="10">
        <v>1404</v>
      </c>
      <c r="B118" s="12" t="s">
        <v>48</v>
      </c>
      <c r="C118" s="13">
        <v>1293664.27</v>
      </c>
      <c r="D118" s="13">
        <v>1279701.3400000001</v>
      </c>
      <c r="E118" s="13">
        <v>1240457.1100000001</v>
      </c>
      <c r="F118" s="13">
        <v>1199771.1299999999</v>
      </c>
      <c r="G118" s="13">
        <v>1161932.56</v>
      </c>
      <c r="H118" s="13">
        <v>1135841.5</v>
      </c>
      <c r="I118" s="13">
        <v>1136767.72</v>
      </c>
      <c r="J118" s="13">
        <v>1138781.0900000001</v>
      </c>
      <c r="K118" s="13">
        <v>1128166.71</v>
      </c>
      <c r="L118" s="13">
        <v>1144254.8999999999</v>
      </c>
      <c r="M118" s="13">
        <v>1143447.8400000001</v>
      </c>
      <c r="N118" s="13">
        <v>1151353.49</v>
      </c>
      <c r="O118" s="13">
        <v>1173533.3</v>
      </c>
    </row>
    <row r="119" spans="1:15" ht="11.25" x14ac:dyDescent="0.2">
      <c r="A119" s="10">
        <v>140405</v>
      </c>
      <c r="B119" s="12" t="s">
        <v>27</v>
      </c>
      <c r="C119" s="13">
        <v>66249.679999999993</v>
      </c>
      <c r="D119" s="13">
        <v>70708.28</v>
      </c>
      <c r="E119" s="13">
        <v>74549.53</v>
      </c>
      <c r="F119" s="13">
        <v>67476.23</v>
      </c>
      <c r="G119" s="13">
        <v>63209.61</v>
      </c>
      <c r="H119" s="13">
        <v>60237.81</v>
      </c>
      <c r="I119" s="13">
        <v>59409.51</v>
      </c>
      <c r="J119" s="13">
        <v>57533.29</v>
      </c>
      <c r="K119" s="13">
        <v>55967.57</v>
      </c>
      <c r="L119" s="13">
        <v>55198.29</v>
      </c>
      <c r="M119" s="13">
        <v>54511.89</v>
      </c>
      <c r="N119" s="13">
        <v>54848.19</v>
      </c>
      <c r="O119" s="13">
        <v>53384.58</v>
      </c>
    </row>
    <row r="120" spans="1:15" ht="11.25" x14ac:dyDescent="0.2">
      <c r="A120" s="10">
        <v>140410</v>
      </c>
      <c r="B120" s="12" t="s">
        <v>28</v>
      </c>
      <c r="C120" s="13">
        <v>125906.04</v>
      </c>
      <c r="D120" s="13">
        <v>125641.33</v>
      </c>
      <c r="E120" s="13">
        <v>119576.84</v>
      </c>
      <c r="F120" s="13">
        <v>116344.66</v>
      </c>
      <c r="G120" s="13">
        <v>109800.87</v>
      </c>
      <c r="H120" s="13">
        <v>104878.23</v>
      </c>
      <c r="I120" s="13">
        <v>102105.09</v>
      </c>
      <c r="J120" s="13">
        <v>100086.28</v>
      </c>
      <c r="K120" s="13">
        <v>98468.81</v>
      </c>
      <c r="L120" s="13">
        <v>98062.48</v>
      </c>
      <c r="M120" s="13">
        <v>97288.82</v>
      </c>
      <c r="N120" s="13">
        <v>95657.05</v>
      </c>
      <c r="O120" s="13">
        <v>97525.81</v>
      </c>
    </row>
    <row r="121" spans="1:15" ht="11.25" x14ac:dyDescent="0.2">
      <c r="A121" s="10">
        <v>140415</v>
      </c>
      <c r="B121" s="12" t="s">
        <v>29</v>
      </c>
      <c r="C121" s="13">
        <v>177850.73</v>
      </c>
      <c r="D121" s="13">
        <v>173975.77</v>
      </c>
      <c r="E121" s="13">
        <v>165775.16</v>
      </c>
      <c r="F121" s="13">
        <v>158274.20000000001</v>
      </c>
      <c r="G121" s="13">
        <v>150217.41</v>
      </c>
      <c r="H121" s="13">
        <v>144315.79999999999</v>
      </c>
      <c r="I121" s="13">
        <v>142531.51999999999</v>
      </c>
      <c r="J121" s="13">
        <v>140166.68</v>
      </c>
      <c r="K121" s="13">
        <v>137309.79</v>
      </c>
      <c r="L121" s="13">
        <v>137570.04999999999</v>
      </c>
      <c r="M121" s="13">
        <v>136191.45000000001</v>
      </c>
      <c r="N121" s="13">
        <v>135868.06</v>
      </c>
      <c r="O121" s="13">
        <v>134774.57</v>
      </c>
    </row>
    <row r="122" spans="1:15" ht="11.25" x14ac:dyDescent="0.2">
      <c r="A122" s="10">
        <v>140420</v>
      </c>
      <c r="B122" s="12" t="s">
        <v>30</v>
      </c>
      <c r="C122" s="13">
        <v>304574.94</v>
      </c>
      <c r="D122" s="13">
        <v>295661.94</v>
      </c>
      <c r="E122" s="13">
        <v>285043.5</v>
      </c>
      <c r="F122" s="13">
        <v>275648.25</v>
      </c>
      <c r="G122" s="13">
        <v>264024.18</v>
      </c>
      <c r="H122" s="13">
        <v>254600.97</v>
      </c>
      <c r="I122" s="13">
        <v>250968.82</v>
      </c>
      <c r="J122" s="13">
        <v>248406.91</v>
      </c>
      <c r="K122" s="13">
        <v>245374.95</v>
      </c>
      <c r="L122" s="13">
        <v>245259.67</v>
      </c>
      <c r="M122" s="13">
        <v>245373.71</v>
      </c>
      <c r="N122" s="13">
        <v>244191.09</v>
      </c>
      <c r="O122" s="13">
        <v>247051.21</v>
      </c>
    </row>
    <row r="123" spans="1:15" ht="11.25" x14ac:dyDescent="0.2">
      <c r="A123" s="10">
        <v>140425</v>
      </c>
      <c r="B123" s="12" t="s">
        <v>31</v>
      </c>
      <c r="C123" s="13">
        <v>619082.88</v>
      </c>
      <c r="D123" s="13">
        <v>613714</v>
      </c>
      <c r="E123" s="13">
        <v>595512.09</v>
      </c>
      <c r="F123" s="13">
        <v>582027.80000000005</v>
      </c>
      <c r="G123" s="13">
        <v>574680.48</v>
      </c>
      <c r="H123" s="13">
        <v>571808.68000000005</v>
      </c>
      <c r="I123" s="13">
        <v>581752.77</v>
      </c>
      <c r="J123" s="13">
        <v>592587.93000000005</v>
      </c>
      <c r="K123" s="13">
        <v>591045.59</v>
      </c>
      <c r="L123" s="13">
        <v>608164.41</v>
      </c>
      <c r="M123" s="13">
        <v>610081.97</v>
      </c>
      <c r="N123" s="13">
        <v>620789.1</v>
      </c>
      <c r="O123" s="13">
        <v>640797.13</v>
      </c>
    </row>
    <row r="124" spans="1:15" ht="11.25" x14ac:dyDescent="0.2">
      <c r="A124" s="10">
        <v>1408</v>
      </c>
      <c r="B124" s="12" t="s">
        <v>392</v>
      </c>
      <c r="C124" s="13">
        <v>0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3">
        <v>0</v>
      </c>
      <c r="O124" s="13">
        <v>0</v>
      </c>
    </row>
    <row r="125" spans="1:15" ht="11.25" x14ac:dyDescent="0.2">
      <c r="A125" s="10">
        <v>140805</v>
      </c>
      <c r="B125" s="12" t="s">
        <v>27</v>
      </c>
      <c r="C125" s="13">
        <v>0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13">
        <v>0</v>
      </c>
      <c r="L125" s="13">
        <v>0</v>
      </c>
      <c r="M125" s="13">
        <v>0</v>
      </c>
      <c r="N125" s="13">
        <v>0</v>
      </c>
      <c r="O125" s="13">
        <v>0</v>
      </c>
    </row>
    <row r="126" spans="1:15" ht="11.25" x14ac:dyDescent="0.2">
      <c r="A126" s="10">
        <v>140810</v>
      </c>
      <c r="B126" s="12" t="s">
        <v>28</v>
      </c>
      <c r="C126" s="13">
        <v>0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13">
        <v>0</v>
      </c>
      <c r="L126" s="13">
        <v>0</v>
      </c>
      <c r="M126" s="13">
        <v>0</v>
      </c>
      <c r="N126" s="13">
        <v>0</v>
      </c>
      <c r="O126" s="13">
        <v>0</v>
      </c>
    </row>
    <row r="127" spans="1:15" ht="11.25" x14ac:dyDescent="0.2">
      <c r="A127" s="10">
        <v>140815</v>
      </c>
      <c r="B127" s="12" t="s">
        <v>29</v>
      </c>
      <c r="C127" s="13">
        <v>0</v>
      </c>
      <c r="D127" s="13">
        <v>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v>0</v>
      </c>
      <c r="L127" s="13">
        <v>0</v>
      </c>
      <c r="M127" s="13">
        <v>0</v>
      </c>
      <c r="N127" s="13">
        <v>0</v>
      </c>
      <c r="O127" s="13">
        <v>0</v>
      </c>
    </row>
    <row r="128" spans="1:15" ht="11.25" x14ac:dyDescent="0.2">
      <c r="A128" s="10">
        <v>140820</v>
      </c>
      <c r="B128" s="12" t="s">
        <v>30</v>
      </c>
      <c r="C128" s="13">
        <v>0</v>
      </c>
      <c r="D128" s="13">
        <v>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v>0</v>
      </c>
      <c r="L128" s="13">
        <v>0</v>
      </c>
      <c r="M128" s="13">
        <v>0</v>
      </c>
      <c r="N128" s="13">
        <v>0</v>
      </c>
      <c r="O128" s="13">
        <v>0</v>
      </c>
    </row>
    <row r="129" spans="1:15" ht="11.25" x14ac:dyDescent="0.2">
      <c r="A129" s="10">
        <v>140825</v>
      </c>
      <c r="B129" s="12" t="s">
        <v>31</v>
      </c>
      <c r="C129" s="13">
        <v>0</v>
      </c>
      <c r="D129" s="13">
        <v>0</v>
      </c>
      <c r="E129" s="13">
        <v>0</v>
      </c>
      <c r="F129" s="13">
        <v>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3">
        <v>0</v>
      </c>
      <c r="O129" s="13">
        <v>0</v>
      </c>
    </row>
    <row r="130" spans="1:15" ht="11.25" x14ac:dyDescent="0.2">
      <c r="A130" s="10">
        <v>1409</v>
      </c>
      <c r="B130" s="12" t="s">
        <v>480</v>
      </c>
      <c r="C130" s="13">
        <v>0</v>
      </c>
      <c r="D130" s="13">
        <v>0</v>
      </c>
      <c r="E130" s="13">
        <v>0</v>
      </c>
      <c r="F130" s="13">
        <v>0</v>
      </c>
      <c r="G130" s="13">
        <v>0</v>
      </c>
      <c r="H130" s="13">
        <v>0</v>
      </c>
      <c r="I130" s="13">
        <v>0</v>
      </c>
      <c r="J130" s="13">
        <v>0</v>
      </c>
      <c r="K130" s="13">
        <v>0</v>
      </c>
      <c r="L130" s="13">
        <v>0</v>
      </c>
      <c r="M130" s="13">
        <v>0</v>
      </c>
      <c r="N130" s="13">
        <v>0</v>
      </c>
      <c r="O130" s="13">
        <v>0</v>
      </c>
    </row>
    <row r="131" spans="1:15" ht="11.25" x14ac:dyDescent="0.2">
      <c r="A131" s="10">
        <v>140905</v>
      </c>
      <c r="B131" s="12" t="s">
        <v>27</v>
      </c>
      <c r="C131" s="13">
        <v>0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13">
        <v>0</v>
      </c>
      <c r="L131" s="13">
        <v>0</v>
      </c>
      <c r="M131" s="13">
        <v>0</v>
      </c>
      <c r="N131" s="13">
        <v>0</v>
      </c>
      <c r="O131" s="13">
        <v>0</v>
      </c>
    </row>
    <row r="132" spans="1:15" ht="11.25" x14ac:dyDescent="0.2">
      <c r="A132" s="10">
        <v>140910</v>
      </c>
      <c r="B132" s="12" t="s">
        <v>28</v>
      </c>
      <c r="C132" s="13">
        <v>0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v>0</v>
      </c>
      <c r="L132" s="13">
        <v>0</v>
      </c>
      <c r="M132" s="13">
        <v>0</v>
      </c>
      <c r="N132" s="13">
        <v>0</v>
      </c>
      <c r="O132" s="13">
        <v>0</v>
      </c>
    </row>
    <row r="133" spans="1:15" ht="11.25" x14ac:dyDescent="0.2">
      <c r="A133" s="10">
        <v>140915</v>
      </c>
      <c r="B133" s="12" t="s">
        <v>29</v>
      </c>
      <c r="C133" s="13">
        <v>0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v>0</v>
      </c>
      <c r="L133" s="13">
        <v>0</v>
      </c>
      <c r="M133" s="13">
        <v>0</v>
      </c>
      <c r="N133" s="13">
        <v>0</v>
      </c>
      <c r="O133" s="13">
        <v>0</v>
      </c>
    </row>
    <row r="134" spans="1:15" ht="11.25" x14ac:dyDescent="0.2">
      <c r="A134" s="10">
        <v>140920</v>
      </c>
      <c r="B134" s="12" t="s">
        <v>30</v>
      </c>
      <c r="C134" s="13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3">
        <v>0</v>
      </c>
      <c r="O134" s="13">
        <v>0</v>
      </c>
    </row>
    <row r="135" spans="1:15" ht="11.25" x14ac:dyDescent="0.2">
      <c r="A135" s="10">
        <v>140925</v>
      </c>
      <c r="B135" s="12" t="s">
        <v>31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13">
        <v>0</v>
      </c>
      <c r="L135" s="13">
        <v>0</v>
      </c>
      <c r="M135" s="13">
        <v>0</v>
      </c>
      <c r="N135" s="13">
        <v>0</v>
      </c>
      <c r="O135" s="13">
        <v>0</v>
      </c>
    </row>
    <row r="136" spans="1:15" ht="11.25" x14ac:dyDescent="0.2">
      <c r="A136" s="10">
        <v>1410</v>
      </c>
      <c r="B136" s="12" t="s">
        <v>481</v>
      </c>
      <c r="C136" s="13">
        <v>2237.54</v>
      </c>
      <c r="D136" s="13">
        <v>2208.04</v>
      </c>
      <c r="E136" s="13">
        <v>3476.71</v>
      </c>
      <c r="F136" s="13">
        <v>4236.8599999999997</v>
      </c>
      <c r="G136" s="13">
        <v>6495.72</v>
      </c>
      <c r="H136" s="13">
        <v>14629.25</v>
      </c>
      <c r="I136" s="13">
        <v>21355.06</v>
      </c>
      <c r="J136" s="13">
        <v>41621.760000000002</v>
      </c>
      <c r="K136" s="13">
        <v>55623.18</v>
      </c>
      <c r="L136" s="13">
        <v>57935.08</v>
      </c>
      <c r="M136" s="13">
        <v>69379.05</v>
      </c>
      <c r="N136" s="13">
        <v>70524.89</v>
      </c>
      <c r="O136" s="13">
        <v>75213.16</v>
      </c>
    </row>
    <row r="137" spans="1:15" ht="11.25" x14ac:dyDescent="0.2">
      <c r="A137" s="10">
        <v>141005</v>
      </c>
      <c r="B137" s="12" t="s">
        <v>27</v>
      </c>
      <c r="C137" s="13">
        <v>37.83</v>
      </c>
      <c r="D137" s="13">
        <v>45.56</v>
      </c>
      <c r="E137" s="13">
        <v>66.87</v>
      </c>
      <c r="F137" s="13">
        <v>53.94</v>
      </c>
      <c r="G137" s="13">
        <v>83.85</v>
      </c>
      <c r="H137" s="13">
        <v>166.92</v>
      </c>
      <c r="I137" s="13">
        <v>244.78</v>
      </c>
      <c r="J137" s="13">
        <v>338.09</v>
      </c>
      <c r="K137" s="13">
        <v>576.44000000000005</v>
      </c>
      <c r="L137" s="13">
        <v>694.74</v>
      </c>
      <c r="M137" s="13">
        <v>833.58</v>
      </c>
      <c r="N137" s="13">
        <v>994.98</v>
      </c>
      <c r="O137" s="13">
        <v>987.26</v>
      </c>
    </row>
    <row r="138" spans="1:15" ht="11.25" x14ac:dyDescent="0.2">
      <c r="A138" s="10">
        <v>141010</v>
      </c>
      <c r="B138" s="12" t="s">
        <v>28</v>
      </c>
      <c r="C138" s="13">
        <v>77.569999999999993</v>
      </c>
      <c r="D138" s="13">
        <v>78.569999999999993</v>
      </c>
      <c r="E138" s="13">
        <v>103.87</v>
      </c>
      <c r="F138" s="13">
        <v>144.99</v>
      </c>
      <c r="G138" s="13">
        <v>218.45</v>
      </c>
      <c r="H138" s="13">
        <v>467.96</v>
      </c>
      <c r="I138" s="13">
        <v>636.37</v>
      </c>
      <c r="J138" s="13">
        <v>1004.41</v>
      </c>
      <c r="K138" s="13">
        <v>1319.94</v>
      </c>
      <c r="L138" s="13">
        <v>1491.95</v>
      </c>
      <c r="M138" s="13">
        <v>1730.72</v>
      </c>
      <c r="N138" s="13">
        <v>1781.75</v>
      </c>
      <c r="O138" s="13">
        <v>2032.07</v>
      </c>
    </row>
    <row r="139" spans="1:15" ht="11.25" x14ac:dyDescent="0.2">
      <c r="A139" s="10">
        <v>141015</v>
      </c>
      <c r="B139" s="12" t="s">
        <v>29</v>
      </c>
      <c r="C139" s="13">
        <v>116.99</v>
      </c>
      <c r="D139" s="13">
        <v>119.31</v>
      </c>
      <c r="E139" s="13">
        <v>168.53</v>
      </c>
      <c r="F139" s="13">
        <v>227.32</v>
      </c>
      <c r="G139" s="13">
        <v>343.05</v>
      </c>
      <c r="H139" s="13">
        <v>754.77</v>
      </c>
      <c r="I139" s="13">
        <v>1025.6400000000001</v>
      </c>
      <c r="J139" s="13">
        <v>1646.64</v>
      </c>
      <c r="K139" s="13">
        <v>2060.62</v>
      </c>
      <c r="L139" s="13">
        <v>2338.02</v>
      </c>
      <c r="M139" s="13">
        <v>2722.93</v>
      </c>
      <c r="N139" s="13">
        <v>2821.32</v>
      </c>
      <c r="O139" s="13">
        <v>3032.02</v>
      </c>
    </row>
    <row r="140" spans="1:15" ht="11.25" x14ac:dyDescent="0.2">
      <c r="A140" s="10">
        <v>141020</v>
      </c>
      <c r="B140" s="12" t="s">
        <v>30</v>
      </c>
      <c r="C140" s="13">
        <v>248.48</v>
      </c>
      <c r="D140" s="13">
        <v>250.85</v>
      </c>
      <c r="E140" s="13">
        <v>356.85</v>
      </c>
      <c r="F140" s="13">
        <v>485.53</v>
      </c>
      <c r="G140" s="13">
        <v>730.94</v>
      </c>
      <c r="H140" s="13">
        <v>1614.94</v>
      </c>
      <c r="I140" s="13">
        <v>2162.83</v>
      </c>
      <c r="J140" s="13">
        <v>3517.65</v>
      </c>
      <c r="K140" s="13">
        <v>4389.82</v>
      </c>
      <c r="L140" s="13">
        <v>4783.24</v>
      </c>
      <c r="M140" s="13">
        <v>5564.16</v>
      </c>
      <c r="N140" s="13">
        <v>5634.11</v>
      </c>
      <c r="O140" s="13">
        <v>6261.48</v>
      </c>
    </row>
    <row r="141" spans="1:15" ht="11.25" x14ac:dyDescent="0.2">
      <c r="A141" s="10">
        <v>141025</v>
      </c>
      <c r="B141" s="12" t="s">
        <v>31</v>
      </c>
      <c r="C141" s="13">
        <v>1756.66</v>
      </c>
      <c r="D141" s="13">
        <v>1713.76</v>
      </c>
      <c r="E141" s="13">
        <v>2780.59</v>
      </c>
      <c r="F141" s="13">
        <v>3325.08</v>
      </c>
      <c r="G141" s="13">
        <v>5119.43</v>
      </c>
      <c r="H141" s="13">
        <v>11624.66</v>
      </c>
      <c r="I141" s="13">
        <v>17285.43</v>
      </c>
      <c r="J141" s="13">
        <v>35114.97</v>
      </c>
      <c r="K141" s="13">
        <v>47276.35</v>
      </c>
      <c r="L141" s="13">
        <v>48627.13</v>
      </c>
      <c r="M141" s="13">
        <v>58527.66</v>
      </c>
      <c r="N141" s="13">
        <v>59292.73</v>
      </c>
      <c r="O141" s="13">
        <v>62900.34</v>
      </c>
    </row>
    <row r="142" spans="1:15" ht="11.25" x14ac:dyDescent="0.2">
      <c r="A142" s="10">
        <v>1411</v>
      </c>
      <c r="B142" s="12" t="s">
        <v>49</v>
      </c>
      <c r="C142" s="13">
        <v>0</v>
      </c>
      <c r="D142" s="13">
        <v>0</v>
      </c>
      <c r="E142" s="13">
        <v>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v>0</v>
      </c>
      <c r="L142" s="13">
        <v>0</v>
      </c>
      <c r="M142" s="13">
        <v>0</v>
      </c>
      <c r="N142" s="13">
        <v>2217.0500000000002</v>
      </c>
      <c r="O142" s="13">
        <v>2217.0500000000002</v>
      </c>
    </row>
    <row r="143" spans="1:15" ht="11.25" x14ac:dyDescent="0.2">
      <c r="A143" s="10">
        <v>141105</v>
      </c>
      <c r="B143" s="12" t="s">
        <v>27</v>
      </c>
      <c r="C143" s="13">
        <v>0</v>
      </c>
      <c r="D143" s="13">
        <v>0</v>
      </c>
      <c r="E143" s="13">
        <v>0</v>
      </c>
      <c r="F143" s="13">
        <v>0</v>
      </c>
      <c r="G143" s="13">
        <v>0</v>
      </c>
      <c r="H143" s="13">
        <v>0</v>
      </c>
      <c r="I143" s="13">
        <v>0</v>
      </c>
      <c r="J143" s="13">
        <v>0</v>
      </c>
      <c r="K143" s="13">
        <v>0</v>
      </c>
      <c r="L143" s="13">
        <v>0</v>
      </c>
      <c r="M143" s="13">
        <v>0</v>
      </c>
      <c r="N143" s="13">
        <v>14.59</v>
      </c>
      <c r="O143" s="13">
        <v>39.15</v>
      </c>
    </row>
    <row r="144" spans="1:15" ht="11.25" x14ac:dyDescent="0.2">
      <c r="A144" s="10">
        <v>141110</v>
      </c>
      <c r="B144" s="12" t="s">
        <v>28</v>
      </c>
      <c r="C144" s="13">
        <v>0</v>
      </c>
      <c r="D144" s="13">
        <v>0</v>
      </c>
      <c r="E144" s="13">
        <v>0</v>
      </c>
      <c r="F144" s="13">
        <v>0</v>
      </c>
      <c r="G144" s="13">
        <v>0</v>
      </c>
      <c r="H144" s="13">
        <v>0</v>
      </c>
      <c r="I144" s="13">
        <v>0</v>
      </c>
      <c r="J144" s="13">
        <v>0</v>
      </c>
      <c r="K144" s="13">
        <v>0</v>
      </c>
      <c r="L144" s="13">
        <v>0</v>
      </c>
      <c r="M144" s="13">
        <v>0</v>
      </c>
      <c r="N144" s="13">
        <v>51.56</v>
      </c>
      <c r="O144" s="13">
        <v>55.97</v>
      </c>
    </row>
    <row r="145" spans="1:15" ht="11.25" x14ac:dyDescent="0.2">
      <c r="A145" s="10">
        <v>141115</v>
      </c>
      <c r="B145" s="12" t="s">
        <v>29</v>
      </c>
      <c r="C145" s="13">
        <v>0</v>
      </c>
      <c r="D145" s="13">
        <v>0</v>
      </c>
      <c r="E145" s="13">
        <v>0</v>
      </c>
      <c r="F145" s="13">
        <v>0</v>
      </c>
      <c r="G145" s="13">
        <v>0</v>
      </c>
      <c r="H145" s="13">
        <v>0</v>
      </c>
      <c r="I145" s="13">
        <v>0</v>
      </c>
      <c r="J145" s="13">
        <v>0</v>
      </c>
      <c r="K145" s="13">
        <v>0</v>
      </c>
      <c r="L145" s="13">
        <v>0</v>
      </c>
      <c r="M145" s="13">
        <v>0</v>
      </c>
      <c r="N145" s="13">
        <v>84.7</v>
      </c>
      <c r="O145" s="13">
        <v>83.67</v>
      </c>
    </row>
    <row r="146" spans="1:15" ht="11.25" x14ac:dyDescent="0.2">
      <c r="A146" s="10">
        <v>141120</v>
      </c>
      <c r="B146" s="12" t="s">
        <v>30</v>
      </c>
      <c r="C146" s="13">
        <v>0</v>
      </c>
      <c r="D146" s="13">
        <v>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v>0</v>
      </c>
      <c r="L146" s="13">
        <v>0</v>
      </c>
      <c r="M146" s="13">
        <v>0</v>
      </c>
      <c r="N146" s="13">
        <v>172.25</v>
      </c>
      <c r="O146" s="13">
        <v>174.2</v>
      </c>
    </row>
    <row r="147" spans="1:15" ht="11.25" x14ac:dyDescent="0.2">
      <c r="A147" s="10">
        <v>141125</v>
      </c>
      <c r="B147" s="12" t="s">
        <v>31</v>
      </c>
      <c r="C147" s="13">
        <v>0</v>
      </c>
      <c r="D147" s="13">
        <v>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v>0</v>
      </c>
      <c r="L147" s="13">
        <v>0</v>
      </c>
      <c r="M147" s="13">
        <v>0</v>
      </c>
      <c r="N147" s="13">
        <v>1893.94</v>
      </c>
      <c r="O147" s="13">
        <v>1864.06</v>
      </c>
    </row>
    <row r="148" spans="1:15" ht="11.25" x14ac:dyDescent="0.2">
      <c r="A148" s="10">
        <v>1412</v>
      </c>
      <c r="B148" s="12" t="s">
        <v>50</v>
      </c>
      <c r="C148" s="13">
        <v>0</v>
      </c>
      <c r="D148" s="13">
        <v>0</v>
      </c>
      <c r="E148" s="13">
        <v>346.17</v>
      </c>
      <c r="F148" s="13">
        <v>2026.56</v>
      </c>
      <c r="G148" s="13">
        <v>10229.42</v>
      </c>
      <c r="H148" s="13">
        <v>20027.11</v>
      </c>
      <c r="I148" s="13">
        <v>23595.71</v>
      </c>
      <c r="J148" s="13">
        <v>35515.440000000002</v>
      </c>
      <c r="K148" s="13">
        <v>39989.620000000003</v>
      </c>
      <c r="L148" s="13">
        <v>42334.63</v>
      </c>
      <c r="M148" s="13">
        <v>46167.45</v>
      </c>
      <c r="N148" s="13">
        <v>49226.21</v>
      </c>
      <c r="O148" s="13">
        <v>57838.94</v>
      </c>
    </row>
    <row r="149" spans="1:15" ht="11.25" x14ac:dyDescent="0.2">
      <c r="A149" s="10">
        <v>141205</v>
      </c>
      <c r="B149" s="12" t="s">
        <v>27</v>
      </c>
      <c r="C149" s="13">
        <v>0</v>
      </c>
      <c r="D149" s="13">
        <v>0</v>
      </c>
      <c r="E149" s="13">
        <v>0</v>
      </c>
      <c r="F149" s="13">
        <v>8.85</v>
      </c>
      <c r="G149" s="13">
        <v>57.59</v>
      </c>
      <c r="H149" s="13">
        <v>163.01</v>
      </c>
      <c r="I149" s="13">
        <v>230.61</v>
      </c>
      <c r="J149" s="13">
        <v>375.06</v>
      </c>
      <c r="K149" s="13">
        <v>505.45</v>
      </c>
      <c r="L149" s="13">
        <v>642.66999999999996</v>
      </c>
      <c r="M149" s="13">
        <v>764.01</v>
      </c>
      <c r="N149" s="13">
        <v>903.64</v>
      </c>
      <c r="O149" s="13">
        <v>898.38</v>
      </c>
    </row>
    <row r="150" spans="1:15" ht="11.25" x14ac:dyDescent="0.2">
      <c r="A150" s="10">
        <v>141210</v>
      </c>
      <c r="B150" s="12" t="s">
        <v>28</v>
      </c>
      <c r="C150" s="13">
        <v>0</v>
      </c>
      <c r="D150" s="13">
        <v>0</v>
      </c>
      <c r="E150" s="13">
        <v>9.41</v>
      </c>
      <c r="F150" s="13">
        <v>38.479999999999997</v>
      </c>
      <c r="G150" s="13">
        <v>210.09</v>
      </c>
      <c r="H150" s="13">
        <v>397.12</v>
      </c>
      <c r="I150" s="13">
        <v>523.34</v>
      </c>
      <c r="J150" s="13">
        <v>878</v>
      </c>
      <c r="K150" s="13">
        <v>1027.98</v>
      </c>
      <c r="L150" s="13">
        <v>1139.3499999999999</v>
      </c>
      <c r="M150" s="13">
        <v>1415.83</v>
      </c>
      <c r="N150" s="13">
        <v>1565.02</v>
      </c>
      <c r="O150" s="13">
        <v>1725.97</v>
      </c>
    </row>
    <row r="151" spans="1:15" ht="11.25" x14ac:dyDescent="0.2">
      <c r="A151" s="10">
        <v>141215</v>
      </c>
      <c r="B151" s="12" t="s">
        <v>29</v>
      </c>
      <c r="C151" s="13">
        <v>0</v>
      </c>
      <c r="D151" s="13">
        <v>0</v>
      </c>
      <c r="E151" s="13">
        <v>18.27</v>
      </c>
      <c r="F151" s="13">
        <v>59.8</v>
      </c>
      <c r="G151" s="13">
        <v>366.18</v>
      </c>
      <c r="H151" s="13">
        <v>655.38</v>
      </c>
      <c r="I151" s="13">
        <v>838.34</v>
      </c>
      <c r="J151" s="13">
        <v>1394</v>
      </c>
      <c r="K151" s="13">
        <v>1578.51</v>
      </c>
      <c r="L151" s="13">
        <v>1780.03</v>
      </c>
      <c r="M151" s="13">
        <v>2179.67</v>
      </c>
      <c r="N151" s="13">
        <v>2428.71</v>
      </c>
      <c r="O151" s="13">
        <v>2568.44</v>
      </c>
    </row>
    <row r="152" spans="1:15" ht="11.25" x14ac:dyDescent="0.2">
      <c r="A152" s="10">
        <v>141220</v>
      </c>
      <c r="B152" s="12" t="s">
        <v>30</v>
      </c>
      <c r="C152" s="13">
        <v>0</v>
      </c>
      <c r="D152" s="13">
        <v>0</v>
      </c>
      <c r="E152" s="13">
        <v>39.74</v>
      </c>
      <c r="F152" s="13">
        <v>132.93</v>
      </c>
      <c r="G152" s="13">
        <v>798.32</v>
      </c>
      <c r="H152" s="13">
        <v>1442.34</v>
      </c>
      <c r="I152" s="13">
        <v>1805.67</v>
      </c>
      <c r="J152" s="13">
        <v>3043.98</v>
      </c>
      <c r="K152" s="13">
        <v>3422.86</v>
      </c>
      <c r="L152" s="13">
        <v>3666.88</v>
      </c>
      <c r="M152" s="13">
        <v>4489.57</v>
      </c>
      <c r="N152" s="13">
        <v>4907.1400000000003</v>
      </c>
      <c r="O152" s="13">
        <v>5373.57</v>
      </c>
    </row>
    <row r="153" spans="1:15" ht="11.25" x14ac:dyDescent="0.2">
      <c r="A153" s="10">
        <v>141225</v>
      </c>
      <c r="B153" s="12" t="s">
        <v>31</v>
      </c>
      <c r="C153" s="13">
        <v>0</v>
      </c>
      <c r="D153" s="13">
        <v>0</v>
      </c>
      <c r="E153" s="13">
        <v>278.75</v>
      </c>
      <c r="F153" s="13">
        <v>1786.5</v>
      </c>
      <c r="G153" s="13">
        <v>8797.25</v>
      </c>
      <c r="H153" s="13">
        <v>17369.259999999998</v>
      </c>
      <c r="I153" s="13">
        <v>20197.75</v>
      </c>
      <c r="J153" s="13">
        <v>29824.400000000001</v>
      </c>
      <c r="K153" s="13">
        <v>33454.82</v>
      </c>
      <c r="L153" s="13">
        <v>35105.71</v>
      </c>
      <c r="M153" s="13">
        <v>37318.370000000003</v>
      </c>
      <c r="N153" s="13">
        <v>39421.699999999997</v>
      </c>
      <c r="O153" s="13">
        <v>47272.57</v>
      </c>
    </row>
    <row r="154" spans="1:15" ht="11.25" x14ac:dyDescent="0.2">
      <c r="A154" s="10">
        <v>1416</v>
      </c>
      <c r="B154" s="12" t="s">
        <v>393</v>
      </c>
      <c r="C154" s="13">
        <v>0</v>
      </c>
      <c r="D154" s="13">
        <v>0</v>
      </c>
      <c r="E154" s="13">
        <v>0</v>
      </c>
      <c r="F154" s="13">
        <v>0</v>
      </c>
      <c r="G154" s="13">
        <v>0</v>
      </c>
      <c r="H154" s="13">
        <v>0</v>
      </c>
      <c r="I154" s="13">
        <v>0</v>
      </c>
      <c r="J154" s="13">
        <v>0</v>
      </c>
      <c r="K154" s="13">
        <v>0</v>
      </c>
      <c r="L154" s="13">
        <v>0</v>
      </c>
      <c r="M154" s="13">
        <v>0</v>
      </c>
      <c r="N154" s="13">
        <v>0</v>
      </c>
      <c r="O154" s="13">
        <v>0</v>
      </c>
    </row>
    <row r="155" spans="1:15" ht="11.25" x14ac:dyDescent="0.2">
      <c r="A155" s="10">
        <v>141605</v>
      </c>
      <c r="B155" s="12" t="s">
        <v>27</v>
      </c>
      <c r="C155" s="13">
        <v>0</v>
      </c>
      <c r="D155" s="13">
        <v>0</v>
      </c>
      <c r="E155" s="13">
        <v>0</v>
      </c>
      <c r="F155" s="13">
        <v>0</v>
      </c>
      <c r="G155" s="13">
        <v>0</v>
      </c>
      <c r="H155" s="13">
        <v>0</v>
      </c>
      <c r="I155" s="13">
        <v>0</v>
      </c>
      <c r="J155" s="13">
        <v>0</v>
      </c>
      <c r="K155" s="13">
        <v>0</v>
      </c>
      <c r="L155" s="13">
        <v>0</v>
      </c>
      <c r="M155" s="13">
        <v>0</v>
      </c>
      <c r="N155" s="13">
        <v>0</v>
      </c>
      <c r="O155" s="13">
        <v>0</v>
      </c>
    </row>
    <row r="156" spans="1:15" ht="11.25" x14ac:dyDescent="0.2">
      <c r="A156" s="10">
        <v>141610</v>
      </c>
      <c r="B156" s="12" t="s">
        <v>28</v>
      </c>
      <c r="C156" s="13">
        <v>0</v>
      </c>
      <c r="D156" s="13">
        <v>0</v>
      </c>
      <c r="E156" s="13">
        <v>0</v>
      </c>
      <c r="F156" s="13">
        <v>0</v>
      </c>
      <c r="G156" s="13">
        <v>0</v>
      </c>
      <c r="H156" s="13">
        <v>0</v>
      </c>
      <c r="I156" s="13">
        <v>0</v>
      </c>
      <c r="J156" s="13">
        <v>0</v>
      </c>
      <c r="K156" s="13">
        <v>0</v>
      </c>
      <c r="L156" s="13">
        <v>0</v>
      </c>
      <c r="M156" s="13">
        <v>0</v>
      </c>
      <c r="N156" s="13">
        <v>0</v>
      </c>
      <c r="O156" s="13">
        <v>0</v>
      </c>
    </row>
    <row r="157" spans="1:15" ht="11.25" x14ac:dyDescent="0.2">
      <c r="A157" s="10">
        <v>141615</v>
      </c>
      <c r="B157" s="12" t="s">
        <v>29</v>
      </c>
      <c r="C157" s="13">
        <v>0</v>
      </c>
      <c r="D157" s="13">
        <v>0</v>
      </c>
      <c r="E157" s="13">
        <v>0</v>
      </c>
      <c r="F157" s="13">
        <v>0</v>
      </c>
      <c r="G157" s="13">
        <v>0</v>
      </c>
      <c r="H157" s="13">
        <v>0</v>
      </c>
      <c r="I157" s="13">
        <v>0</v>
      </c>
      <c r="J157" s="13">
        <v>0</v>
      </c>
      <c r="K157" s="13">
        <v>0</v>
      </c>
      <c r="L157" s="13">
        <v>0</v>
      </c>
      <c r="M157" s="13">
        <v>0</v>
      </c>
      <c r="N157" s="13">
        <v>0</v>
      </c>
      <c r="O157" s="13">
        <v>0</v>
      </c>
    </row>
    <row r="158" spans="1:15" ht="11.25" x14ac:dyDescent="0.2">
      <c r="A158" s="10">
        <v>141620</v>
      </c>
      <c r="B158" s="12" t="s">
        <v>30</v>
      </c>
      <c r="C158" s="13">
        <v>0</v>
      </c>
      <c r="D158" s="13">
        <v>0</v>
      </c>
      <c r="E158" s="13"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13">
        <v>0</v>
      </c>
      <c r="L158" s="13">
        <v>0</v>
      </c>
      <c r="M158" s="13">
        <v>0</v>
      </c>
      <c r="N158" s="13">
        <v>0</v>
      </c>
      <c r="O158" s="13">
        <v>0</v>
      </c>
    </row>
    <row r="159" spans="1:15" ht="11.25" x14ac:dyDescent="0.2">
      <c r="A159" s="10">
        <v>141625</v>
      </c>
      <c r="B159" s="12" t="s">
        <v>31</v>
      </c>
      <c r="C159" s="13">
        <v>0</v>
      </c>
      <c r="D159" s="13">
        <v>0</v>
      </c>
      <c r="E159" s="13"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3">
        <v>0</v>
      </c>
      <c r="O159" s="13">
        <v>0</v>
      </c>
    </row>
    <row r="160" spans="1:15" ht="11.25" x14ac:dyDescent="0.2">
      <c r="A160" s="10">
        <v>1417</v>
      </c>
      <c r="B160" s="12" t="s">
        <v>482</v>
      </c>
      <c r="C160" s="13">
        <v>0</v>
      </c>
      <c r="D160" s="13">
        <v>0</v>
      </c>
      <c r="E160" s="13">
        <v>0</v>
      </c>
      <c r="F160" s="13">
        <v>0</v>
      </c>
      <c r="G160" s="13">
        <v>0</v>
      </c>
      <c r="H160" s="13">
        <v>0</v>
      </c>
      <c r="I160" s="13">
        <v>0</v>
      </c>
      <c r="J160" s="13">
        <v>0</v>
      </c>
      <c r="K160" s="13">
        <v>0</v>
      </c>
      <c r="L160" s="13">
        <v>0</v>
      </c>
      <c r="M160" s="13">
        <v>0</v>
      </c>
      <c r="N160" s="13">
        <v>0</v>
      </c>
      <c r="O160" s="13">
        <v>0</v>
      </c>
    </row>
    <row r="161" spans="1:15" ht="11.25" x14ac:dyDescent="0.2">
      <c r="A161" s="10">
        <v>141705</v>
      </c>
      <c r="B161" s="12" t="s">
        <v>27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13">
        <v>0</v>
      </c>
      <c r="L161" s="13">
        <v>0</v>
      </c>
      <c r="M161" s="13">
        <v>0</v>
      </c>
      <c r="N161" s="13">
        <v>0</v>
      </c>
      <c r="O161" s="13">
        <v>0</v>
      </c>
    </row>
    <row r="162" spans="1:15" ht="11.25" x14ac:dyDescent="0.2">
      <c r="A162" s="10">
        <v>141710</v>
      </c>
      <c r="B162" s="12" t="s">
        <v>28</v>
      </c>
      <c r="C162" s="13">
        <v>0</v>
      </c>
      <c r="D162" s="13">
        <v>0</v>
      </c>
      <c r="E162" s="13">
        <v>0</v>
      </c>
      <c r="F162" s="13">
        <v>0</v>
      </c>
      <c r="G162" s="13">
        <v>0</v>
      </c>
      <c r="H162" s="13">
        <v>0</v>
      </c>
      <c r="I162" s="13">
        <v>0</v>
      </c>
      <c r="J162" s="13">
        <v>0</v>
      </c>
      <c r="K162" s="13">
        <v>0</v>
      </c>
      <c r="L162" s="13">
        <v>0</v>
      </c>
      <c r="M162" s="13">
        <v>0</v>
      </c>
      <c r="N162" s="13">
        <v>0</v>
      </c>
      <c r="O162" s="13">
        <v>0</v>
      </c>
    </row>
    <row r="163" spans="1:15" ht="11.25" x14ac:dyDescent="0.2">
      <c r="A163" s="10">
        <v>141715</v>
      </c>
      <c r="B163" s="12" t="s">
        <v>29</v>
      </c>
      <c r="C163" s="13">
        <v>0</v>
      </c>
      <c r="D163" s="13">
        <v>0</v>
      </c>
      <c r="E163" s="13">
        <v>0</v>
      </c>
      <c r="F163" s="13">
        <v>0</v>
      </c>
      <c r="G163" s="13">
        <v>0</v>
      </c>
      <c r="H163" s="13">
        <v>0</v>
      </c>
      <c r="I163" s="13">
        <v>0</v>
      </c>
      <c r="J163" s="13">
        <v>0</v>
      </c>
      <c r="K163" s="13">
        <v>0</v>
      </c>
      <c r="L163" s="13">
        <v>0</v>
      </c>
      <c r="M163" s="13">
        <v>0</v>
      </c>
      <c r="N163" s="13">
        <v>0</v>
      </c>
      <c r="O163" s="13">
        <v>0</v>
      </c>
    </row>
    <row r="164" spans="1:15" ht="11.25" x14ac:dyDescent="0.2">
      <c r="A164" s="10">
        <v>141720</v>
      </c>
      <c r="B164" s="12" t="s">
        <v>30</v>
      </c>
      <c r="C164" s="13">
        <v>0</v>
      </c>
      <c r="D164" s="13">
        <v>0</v>
      </c>
      <c r="E164" s="13">
        <v>0</v>
      </c>
      <c r="F164" s="13">
        <v>0</v>
      </c>
      <c r="G164" s="13">
        <v>0</v>
      </c>
      <c r="H164" s="13">
        <v>0</v>
      </c>
      <c r="I164" s="13">
        <v>0</v>
      </c>
      <c r="J164" s="13">
        <v>0</v>
      </c>
      <c r="K164" s="13">
        <v>0</v>
      </c>
      <c r="L164" s="13">
        <v>0</v>
      </c>
      <c r="M164" s="13">
        <v>0</v>
      </c>
      <c r="N164" s="13">
        <v>0</v>
      </c>
      <c r="O164" s="13">
        <v>0</v>
      </c>
    </row>
    <row r="165" spans="1:15" ht="11.25" x14ac:dyDescent="0.2">
      <c r="A165" s="10">
        <v>141725</v>
      </c>
      <c r="B165" s="12" t="s">
        <v>31</v>
      </c>
      <c r="C165" s="13">
        <v>0</v>
      </c>
      <c r="D165" s="13">
        <v>0</v>
      </c>
      <c r="E165" s="13">
        <v>0</v>
      </c>
      <c r="F165" s="13">
        <v>0</v>
      </c>
      <c r="G165" s="13">
        <v>0</v>
      </c>
      <c r="H165" s="13">
        <v>0</v>
      </c>
      <c r="I165" s="13">
        <v>0</v>
      </c>
      <c r="J165" s="13">
        <v>0</v>
      </c>
      <c r="K165" s="13">
        <v>0</v>
      </c>
      <c r="L165" s="13">
        <v>0</v>
      </c>
      <c r="M165" s="13">
        <v>0</v>
      </c>
      <c r="N165" s="13">
        <v>0</v>
      </c>
      <c r="O165" s="13">
        <v>0</v>
      </c>
    </row>
    <row r="166" spans="1:15" ht="11.25" x14ac:dyDescent="0.2">
      <c r="A166" s="10">
        <v>1418</v>
      </c>
      <c r="B166" s="12" t="s">
        <v>483</v>
      </c>
      <c r="C166" s="13">
        <v>3169.45</v>
      </c>
      <c r="D166" s="13">
        <v>2936.68</v>
      </c>
      <c r="E166" s="13">
        <v>2024.24</v>
      </c>
      <c r="F166" s="13">
        <v>3723.46</v>
      </c>
      <c r="G166" s="13">
        <v>4987.21</v>
      </c>
      <c r="H166" s="13">
        <v>7324.62</v>
      </c>
      <c r="I166" s="13">
        <v>11280.84</v>
      </c>
      <c r="J166" s="13">
        <v>15984.47</v>
      </c>
      <c r="K166" s="13">
        <v>18289.169999999998</v>
      </c>
      <c r="L166" s="13">
        <v>21436.86</v>
      </c>
      <c r="M166" s="13">
        <v>23115.78</v>
      </c>
      <c r="N166" s="13">
        <v>24033.47</v>
      </c>
      <c r="O166" s="13">
        <v>25290.86</v>
      </c>
    </row>
    <row r="167" spans="1:15" ht="11.25" x14ac:dyDescent="0.2">
      <c r="A167" s="10">
        <v>141805</v>
      </c>
      <c r="B167" s="12" t="s">
        <v>27</v>
      </c>
      <c r="C167" s="13">
        <v>104.53</v>
      </c>
      <c r="D167" s="13">
        <v>113.73</v>
      </c>
      <c r="E167" s="13">
        <v>102.56</v>
      </c>
      <c r="F167" s="13">
        <v>94.33</v>
      </c>
      <c r="G167" s="13">
        <v>97.76</v>
      </c>
      <c r="H167" s="13">
        <v>136.04</v>
      </c>
      <c r="I167" s="13">
        <v>217.41</v>
      </c>
      <c r="J167" s="13">
        <v>296.77999999999997</v>
      </c>
      <c r="K167" s="13">
        <v>386.56</v>
      </c>
      <c r="L167" s="13">
        <v>427.04</v>
      </c>
      <c r="M167" s="13">
        <v>470.76</v>
      </c>
      <c r="N167" s="13">
        <v>536.47</v>
      </c>
      <c r="O167" s="13">
        <v>562.01</v>
      </c>
    </row>
    <row r="168" spans="1:15" ht="11.25" x14ac:dyDescent="0.2">
      <c r="A168" s="10">
        <v>141810</v>
      </c>
      <c r="B168" s="12" t="s">
        <v>28</v>
      </c>
      <c r="C168" s="13">
        <v>178.33</v>
      </c>
      <c r="D168" s="13">
        <v>164.5</v>
      </c>
      <c r="E168" s="13">
        <v>146.06</v>
      </c>
      <c r="F168" s="13">
        <v>189.7</v>
      </c>
      <c r="G168" s="13">
        <v>253.43</v>
      </c>
      <c r="H168" s="13">
        <v>356.02</v>
      </c>
      <c r="I168" s="13">
        <v>521.36</v>
      </c>
      <c r="J168" s="13">
        <v>661.99</v>
      </c>
      <c r="K168" s="13">
        <v>812.04</v>
      </c>
      <c r="L168" s="13">
        <v>840.73</v>
      </c>
      <c r="M168" s="13">
        <v>963.82</v>
      </c>
      <c r="N168" s="13">
        <v>1004.17</v>
      </c>
      <c r="O168" s="13">
        <v>1082.8699999999999</v>
      </c>
    </row>
    <row r="169" spans="1:15" ht="11.25" x14ac:dyDescent="0.2">
      <c r="A169" s="10">
        <v>141815</v>
      </c>
      <c r="B169" s="12" t="s">
        <v>29</v>
      </c>
      <c r="C169" s="13">
        <v>270.88</v>
      </c>
      <c r="D169" s="13">
        <v>252.42</v>
      </c>
      <c r="E169" s="13">
        <v>217.03</v>
      </c>
      <c r="F169" s="13">
        <v>297.14</v>
      </c>
      <c r="G169" s="13">
        <v>389.36</v>
      </c>
      <c r="H169" s="13">
        <v>547.04</v>
      </c>
      <c r="I169" s="13">
        <v>799.75</v>
      </c>
      <c r="J169" s="13">
        <v>1007.01</v>
      </c>
      <c r="K169" s="13">
        <v>1231.42</v>
      </c>
      <c r="L169" s="13">
        <v>1332.66</v>
      </c>
      <c r="M169" s="13">
        <v>1462.32</v>
      </c>
      <c r="N169" s="13">
        <v>1498.49</v>
      </c>
      <c r="O169" s="13">
        <v>1515.04</v>
      </c>
    </row>
    <row r="170" spans="1:15" ht="11.25" x14ac:dyDescent="0.2">
      <c r="A170" s="10">
        <v>141820</v>
      </c>
      <c r="B170" s="12" t="s">
        <v>30</v>
      </c>
      <c r="C170" s="13">
        <v>536.54999999999995</v>
      </c>
      <c r="D170" s="13">
        <v>473.6</v>
      </c>
      <c r="E170" s="13">
        <v>379.84</v>
      </c>
      <c r="F170" s="13">
        <v>553.37</v>
      </c>
      <c r="G170" s="13">
        <v>737.5</v>
      </c>
      <c r="H170" s="13">
        <v>1059.74</v>
      </c>
      <c r="I170" s="13">
        <v>1541.46</v>
      </c>
      <c r="J170" s="13">
        <v>1960.63</v>
      </c>
      <c r="K170" s="13">
        <v>2406.11</v>
      </c>
      <c r="L170" s="13">
        <v>2524.0300000000002</v>
      </c>
      <c r="M170" s="13">
        <v>2818.89</v>
      </c>
      <c r="N170" s="13">
        <v>2898.48</v>
      </c>
      <c r="O170" s="13">
        <v>3074.74</v>
      </c>
    </row>
    <row r="171" spans="1:15" ht="11.25" x14ac:dyDescent="0.2">
      <c r="A171" s="10">
        <v>141825</v>
      </c>
      <c r="B171" s="12" t="s">
        <v>31</v>
      </c>
      <c r="C171" s="13">
        <v>2079.16</v>
      </c>
      <c r="D171" s="13">
        <v>1932.43</v>
      </c>
      <c r="E171" s="13">
        <v>1178.76</v>
      </c>
      <c r="F171" s="13">
        <v>2588.92</v>
      </c>
      <c r="G171" s="13">
        <v>3509.17</v>
      </c>
      <c r="H171" s="13">
        <v>5225.79</v>
      </c>
      <c r="I171" s="13">
        <v>8200.8700000000008</v>
      </c>
      <c r="J171" s="13">
        <v>12058.05</v>
      </c>
      <c r="K171" s="13">
        <v>13453.05</v>
      </c>
      <c r="L171" s="13">
        <v>16312.4</v>
      </c>
      <c r="M171" s="13">
        <v>17399.990000000002</v>
      </c>
      <c r="N171" s="13">
        <v>18095.87</v>
      </c>
      <c r="O171" s="13">
        <v>19056.2</v>
      </c>
    </row>
    <row r="172" spans="1:15" ht="11.25" x14ac:dyDescent="0.2">
      <c r="A172" s="10">
        <v>1419</v>
      </c>
      <c r="B172" s="12" t="s">
        <v>51</v>
      </c>
      <c r="C172" s="13">
        <v>0</v>
      </c>
      <c r="D172" s="13">
        <v>0</v>
      </c>
      <c r="E172" s="13">
        <v>0</v>
      </c>
      <c r="F172" s="13">
        <v>1253.58</v>
      </c>
      <c r="G172" s="13">
        <v>1240.73</v>
      </c>
      <c r="H172" s="13">
        <v>1230.1500000000001</v>
      </c>
      <c r="I172" s="13">
        <v>1219.81</v>
      </c>
      <c r="J172" s="13">
        <v>1209.05</v>
      </c>
      <c r="K172" s="13">
        <v>1198.53</v>
      </c>
      <c r="L172" s="13">
        <v>1187.92</v>
      </c>
      <c r="M172" s="13">
        <v>1176.9100000000001</v>
      </c>
      <c r="N172" s="13">
        <v>1166.1199999999999</v>
      </c>
      <c r="O172" s="13">
        <v>1154.93</v>
      </c>
    </row>
    <row r="173" spans="1:15" ht="11.25" x14ac:dyDescent="0.2">
      <c r="A173" s="10">
        <v>141905</v>
      </c>
      <c r="B173" s="12" t="s">
        <v>27</v>
      </c>
      <c r="C173" s="13">
        <v>0</v>
      </c>
      <c r="D173" s="13">
        <v>0</v>
      </c>
      <c r="E173" s="13">
        <v>0</v>
      </c>
      <c r="F173" s="13">
        <v>12.85</v>
      </c>
      <c r="G173" s="13">
        <v>10.59</v>
      </c>
      <c r="H173" s="13">
        <v>10.34</v>
      </c>
      <c r="I173" s="13">
        <v>10.76</v>
      </c>
      <c r="J173" s="13">
        <v>10.52</v>
      </c>
      <c r="K173" s="13">
        <v>10.61</v>
      </c>
      <c r="L173" s="13">
        <v>11.02</v>
      </c>
      <c r="M173" s="13">
        <v>10.79</v>
      </c>
      <c r="N173" s="13">
        <v>11.19</v>
      </c>
      <c r="O173" s="13">
        <v>10.97</v>
      </c>
    </row>
    <row r="174" spans="1:15" ht="11.25" x14ac:dyDescent="0.2">
      <c r="A174" s="10">
        <v>141910</v>
      </c>
      <c r="B174" s="12" t="s">
        <v>28</v>
      </c>
      <c r="C174" s="13">
        <v>0</v>
      </c>
      <c r="D174" s="13">
        <v>0</v>
      </c>
      <c r="E174" s="13">
        <v>0</v>
      </c>
      <c r="F174" s="13">
        <v>20.93</v>
      </c>
      <c r="G174" s="13">
        <v>21.1</v>
      </c>
      <c r="H174" s="13">
        <v>21.28</v>
      </c>
      <c r="I174" s="13">
        <v>21.12</v>
      </c>
      <c r="J174" s="13">
        <v>21.62</v>
      </c>
      <c r="K174" s="13">
        <v>21.8</v>
      </c>
      <c r="L174" s="13">
        <v>21.98</v>
      </c>
      <c r="M174" s="13">
        <v>22.16</v>
      </c>
      <c r="N174" s="13">
        <v>22.03</v>
      </c>
      <c r="O174" s="13">
        <v>23.13</v>
      </c>
    </row>
    <row r="175" spans="1:15" ht="11.25" x14ac:dyDescent="0.2">
      <c r="A175" s="10">
        <v>141915</v>
      </c>
      <c r="B175" s="12" t="s">
        <v>29</v>
      </c>
      <c r="C175" s="13">
        <v>0</v>
      </c>
      <c r="D175" s="13">
        <v>0</v>
      </c>
      <c r="E175" s="13">
        <v>0</v>
      </c>
      <c r="F175" s="13">
        <v>31.88</v>
      </c>
      <c r="G175" s="13">
        <v>32.14</v>
      </c>
      <c r="H175" s="13">
        <v>32.409999999999997</v>
      </c>
      <c r="I175" s="13">
        <v>32.99</v>
      </c>
      <c r="J175" s="13">
        <v>32.950000000000003</v>
      </c>
      <c r="K175" s="13">
        <v>33.22</v>
      </c>
      <c r="L175" s="13">
        <v>34.1</v>
      </c>
      <c r="M175" s="13">
        <v>34.39</v>
      </c>
      <c r="N175" s="13">
        <v>34.97</v>
      </c>
      <c r="O175" s="13">
        <v>34.35</v>
      </c>
    </row>
    <row r="176" spans="1:15" ht="11.25" x14ac:dyDescent="0.2">
      <c r="A176" s="10">
        <v>141920</v>
      </c>
      <c r="B176" s="12" t="s">
        <v>30</v>
      </c>
      <c r="C176" s="13">
        <v>0</v>
      </c>
      <c r="D176" s="13">
        <v>0</v>
      </c>
      <c r="E176" s="13">
        <v>0</v>
      </c>
      <c r="F176" s="13">
        <v>67.09</v>
      </c>
      <c r="G176" s="13">
        <v>67.33</v>
      </c>
      <c r="H176" s="13">
        <v>68.2</v>
      </c>
      <c r="I176" s="13">
        <v>68.45</v>
      </c>
      <c r="J176" s="13">
        <v>69.319999999999993</v>
      </c>
      <c r="K176" s="13">
        <v>69.89</v>
      </c>
      <c r="L176" s="13">
        <v>69.56</v>
      </c>
      <c r="M176" s="13">
        <v>70.430000000000007</v>
      </c>
      <c r="N176" s="13">
        <v>70.72</v>
      </c>
      <c r="O176" s="13">
        <v>71.58</v>
      </c>
    </row>
    <row r="177" spans="1:15" ht="11.25" x14ac:dyDescent="0.2">
      <c r="A177" s="10">
        <v>141925</v>
      </c>
      <c r="B177" s="12" t="s">
        <v>31</v>
      </c>
      <c r="C177" s="13">
        <v>0</v>
      </c>
      <c r="D177" s="13">
        <v>0</v>
      </c>
      <c r="E177" s="13">
        <v>0</v>
      </c>
      <c r="F177" s="13">
        <v>1120.83</v>
      </c>
      <c r="G177" s="13">
        <v>1109.57</v>
      </c>
      <c r="H177" s="13">
        <v>1097.93</v>
      </c>
      <c r="I177" s="13">
        <v>1086.48</v>
      </c>
      <c r="J177" s="13">
        <v>1074.6400000000001</v>
      </c>
      <c r="K177" s="13">
        <v>1063</v>
      </c>
      <c r="L177" s="13">
        <v>1051.27</v>
      </c>
      <c r="M177" s="13">
        <v>1039.1500000000001</v>
      </c>
      <c r="N177" s="13">
        <v>1027.21</v>
      </c>
      <c r="O177" s="13">
        <v>1014.9</v>
      </c>
    </row>
    <row r="178" spans="1:15" ht="11.25" x14ac:dyDescent="0.2">
      <c r="A178" s="10">
        <v>1420</v>
      </c>
      <c r="B178" s="12" t="s">
        <v>52</v>
      </c>
      <c r="C178" s="13">
        <v>1525.33</v>
      </c>
      <c r="D178" s="13">
        <v>1645.46</v>
      </c>
      <c r="E178" s="13">
        <v>1603.93</v>
      </c>
      <c r="F178" s="13">
        <v>3768.56</v>
      </c>
      <c r="G178" s="13">
        <v>7567.96</v>
      </c>
      <c r="H178" s="13">
        <v>16159.02</v>
      </c>
      <c r="I178" s="13">
        <v>23418.74</v>
      </c>
      <c r="J178" s="13">
        <v>28439.09</v>
      </c>
      <c r="K178" s="13">
        <v>31699.94</v>
      </c>
      <c r="L178" s="13">
        <v>38093.699999999997</v>
      </c>
      <c r="M178" s="13">
        <v>40046.870000000003</v>
      </c>
      <c r="N178" s="13">
        <v>37568.25</v>
      </c>
      <c r="O178" s="13">
        <v>47904.23</v>
      </c>
    </row>
    <row r="179" spans="1:15" ht="11.25" x14ac:dyDescent="0.2">
      <c r="A179" s="10">
        <v>142005</v>
      </c>
      <c r="B179" s="12" t="s">
        <v>27</v>
      </c>
      <c r="C179" s="13">
        <v>47.42</v>
      </c>
      <c r="D179" s="13">
        <v>77.94</v>
      </c>
      <c r="E179" s="13">
        <v>78.11</v>
      </c>
      <c r="F179" s="13">
        <v>91.03</v>
      </c>
      <c r="G179" s="13">
        <v>98.77</v>
      </c>
      <c r="H179" s="13">
        <v>179.34</v>
      </c>
      <c r="I179" s="13">
        <v>363.89</v>
      </c>
      <c r="J179" s="13">
        <v>493.26</v>
      </c>
      <c r="K179" s="13">
        <v>557.82000000000005</v>
      </c>
      <c r="L179" s="13">
        <v>661.17</v>
      </c>
      <c r="M179" s="13">
        <v>687.69</v>
      </c>
      <c r="N179" s="13">
        <v>796.66</v>
      </c>
      <c r="O179" s="13">
        <v>803.07</v>
      </c>
    </row>
    <row r="180" spans="1:15" ht="11.25" x14ac:dyDescent="0.2">
      <c r="A180" s="10">
        <v>142010</v>
      </c>
      <c r="B180" s="12" t="s">
        <v>28</v>
      </c>
      <c r="C180" s="13">
        <v>115.04</v>
      </c>
      <c r="D180" s="13">
        <v>128.88</v>
      </c>
      <c r="E180" s="13">
        <v>129.86000000000001</v>
      </c>
      <c r="F180" s="13">
        <v>177.59</v>
      </c>
      <c r="G180" s="13">
        <v>254.1</v>
      </c>
      <c r="H180" s="13">
        <v>472.26</v>
      </c>
      <c r="I180" s="13">
        <v>658.48</v>
      </c>
      <c r="J180" s="13">
        <v>911.21</v>
      </c>
      <c r="K180" s="13">
        <v>1047.56</v>
      </c>
      <c r="L180" s="13">
        <v>1186.53</v>
      </c>
      <c r="M180" s="13">
        <v>1261.58</v>
      </c>
      <c r="N180" s="13">
        <v>1299.44</v>
      </c>
      <c r="O180" s="13">
        <v>1511.54</v>
      </c>
    </row>
    <row r="181" spans="1:15" ht="11.25" x14ac:dyDescent="0.2">
      <c r="A181" s="10">
        <v>142015</v>
      </c>
      <c r="B181" s="12" t="s">
        <v>29</v>
      </c>
      <c r="C181" s="13">
        <v>178.97</v>
      </c>
      <c r="D181" s="13">
        <v>177.42</v>
      </c>
      <c r="E181" s="13">
        <v>204.59</v>
      </c>
      <c r="F181" s="13">
        <v>268.87</v>
      </c>
      <c r="G181" s="13">
        <v>380.81</v>
      </c>
      <c r="H181" s="13">
        <v>691.44</v>
      </c>
      <c r="I181" s="13">
        <v>1020.24</v>
      </c>
      <c r="J181" s="13">
        <v>1389.88</v>
      </c>
      <c r="K181" s="13">
        <v>1598.96</v>
      </c>
      <c r="L181" s="13">
        <v>1899.5</v>
      </c>
      <c r="M181" s="13">
        <v>1985.25</v>
      </c>
      <c r="N181" s="13">
        <v>2023.12</v>
      </c>
      <c r="O181" s="13">
        <v>2241.3000000000002</v>
      </c>
    </row>
    <row r="182" spans="1:15" ht="11.25" x14ac:dyDescent="0.2">
      <c r="A182" s="10">
        <v>142020</v>
      </c>
      <c r="B182" s="12" t="s">
        <v>30</v>
      </c>
      <c r="C182" s="13">
        <v>287.8</v>
      </c>
      <c r="D182" s="13">
        <v>305.64</v>
      </c>
      <c r="E182" s="13">
        <v>285.41000000000003</v>
      </c>
      <c r="F182" s="13">
        <v>481.62</v>
      </c>
      <c r="G182" s="13">
        <v>780.34</v>
      </c>
      <c r="H182" s="13">
        <v>1529.26</v>
      </c>
      <c r="I182" s="13">
        <v>2217.2600000000002</v>
      </c>
      <c r="J182" s="13">
        <v>3051.64</v>
      </c>
      <c r="K182" s="13">
        <v>3476.06</v>
      </c>
      <c r="L182" s="13">
        <v>3953.12</v>
      </c>
      <c r="M182" s="13">
        <v>4121.91</v>
      </c>
      <c r="N182" s="13">
        <v>4083.8</v>
      </c>
      <c r="O182" s="13">
        <v>4639.7700000000004</v>
      </c>
    </row>
    <row r="183" spans="1:15" ht="11.25" x14ac:dyDescent="0.2">
      <c r="A183" s="10">
        <v>142025</v>
      </c>
      <c r="B183" s="12" t="s">
        <v>31</v>
      </c>
      <c r="C183" s="13">
        <v>896.1</v>
      </c>
      <c r="D183" s="13">
        <v>955.57</v>
      </c>
      <c r="E183" s="13">
        <v>905.96</v>
      </c>
      <c r="F183" s="13">
        <v>2749.46</v>
      </c>
      <c r="G183" s="13">
        <v>6053.94</v>
      </c>
      <c r="H183" s="13">
        <v>13286.72</v>
      </c>
      <c r="I183" s="13">
        <v>19158.88</v>
      </c>
      <c r="J183" s="13">
        <v>22593.09</v>
      </c>
      <c r="K183" s="13">
        <v>25019.54</v>
      </c>
      <c r="L183" s="13">
        <v>30393.38</v>
      </c>
      <c r="M183" s="13">
        <v>31990.44</v>
      </c>
      <c r="N183" s="13">
        <v>29365.24</v>
      </c>
      <c r="O183" s="13">
        <v>38708.550000000003</v>
      </c>
    </row>
    <row r="184" spans="1:15" ht="11.25" x14ac:dyDescent="0.2">
      <c r="A184" s="10">
        <v>1424</v>
      </c>
      <c r="B184" s="12" t="s">
        <v>394</v>
      </c>
      <c r="C184" s="13">
        <v>0</v>
      </c>
      <c r="D184" s="13">
        <v>0</v>
      </c>
      <c r="E184" s="13">
        <v>0</v>
      </c>
      <c r="F184" s="13">
        <v>0</v>
      </c>
      <c r="G184" s="13">
        <v>0</v>
      </c>
      <c r="H184" s="13">
        <v>0</v>
      </c>
      <c r="I184" s="13">
        <v>0</v>
      </c>
      <c r="J184" s="13">
        <v>0</v>
      </c>
      <c r="K184" s="13">
        <v>0</v>
      </c>
      <c r="L184" s="13">
        <v>0</v>
      </c>
      <c r="M184" s="13">
        <v>0</v>
      </c>
      <c r="N184" s="13">
        <v>0</v>
      </c>
      <c r="O184" s="13">
        <v>0</v>
      </c>
    </row>
    <row r="185" spans="1:15" ht="11.25" x14ac:dyDescent="0.2">
      <c r="A185" s="10">
        <v>142405</v>
      </c>
      <c r="B185" s="12" t="s">
        <v>27</v>
      </c>
      <c r="C185" s="13">
        <v>0</v>
      </c>
      <c r="D185" s="13">
        <v>0</v>
      </c>
      <c r="E185" s="13">
        <v>0</v>
      </c>
      <c r="F185" s="13">
        <v>0</v>
      </c>
      <c r="G185" s="13">
        <v>0</v>
      </c>
      <c r="H185" s="13">
        <v>0</v>
      </c>
      <c r="I185" s="13">
        <v>0</v>
      </c>
      <c r="J185" s="13">
        <v>0</v>
      </c>
      <c r="K185" s="13">
        <v>0</v>
      </c>
      <c r="L185" s="13">
        <v>0</v>
      </c>
      <c r="M185" s="13">
        <v>0</v>
      </c>
      <c r="N185" s="13">
        <v>0</v>
      </c>
      <c r="O185" s="13">
        <v>0</v>
      </c>
    </row>
    <row r="186" spans="1:15" ht="11.25" x14ac:dyDescent="0.2">
      <c r="A186" s="10">
        <v>142410</v>
      </c>
      <c r="B186" s="12" t="s">
        <v>28</v>
      </c>
      <c r="C186" s="13">
        <v>0</v>
      </c>
      <c r="D186" s="13">
        <v>0</v>
      </c>
      <c r="E186" s="13">
        <v>0</v>
      </c>
      <c r="F186" s="13">
        <v>0</v>
      </c>
      <c r="G186" s="13">
        <v>0</v>
      </c>
      <c r="H186" s="13">
        <v>0</v>
      </c>
      <c r="I186" s="13">
        <v>0</v>
      </c>
      <c r="J186" s="13">
        <v>0</v>
      </c>
      <c r="K186" s="13">
        <v>0</v>
      </c>
      <c r="L186" s="13">
        <v>0</v>
      </c>
      <c r="M186" s="13">
        <v>0</v>
      </c>
      <c r="N186" s="13">
        <v>0</v>
      </c>
      <c r="O186" s="13">
        <v>0</v>
      </c>
    </row>
    <row r="187" spans="1:15" ht="11.25" x14ac:dyDescent="0.2">
      <c r="A187" s="10">
        <v>142415</v>
      </c>
      <c r="B187" s="12" t="s">
        <v>29</v>
      </c>
      <c r="C187" s="13">
        <v>0</v>
      </c>
      <c r="D187" s="13">
        <v>0</v>
      </c>
      <c r="E187" s="13">
        <v>0</v>
      </c>
      <c r="F187" s="13">
        <v>0</v>
      </c>
      <c r="G187" s="13">
        <v>0</v>
      </c>
      <c r="H187" s="13">
        <v>0</v>
      </c>
      <c r="I187" s="13">
        <v>0</v>
      </c>
      <c r="J187" s="13">
        <v>0</v>
      </c>
      <c r="K187" s="13">
        <v>0</v>
      </c>
      <c r="L187" s="13">
        <v>0</v>
      </c>
      <c r="M187" s="13">
        <v>0</v>
      </c>
      <c r="N187" s="13">
        <v>0</v>
      </c>
      <c r="O187" s="13">
        <v>0</v>
      </c>
    </row>
    <row r="188" spans="1:15" ht="11.25" x14ac:dyDescent="0.2">
      <c r="A188" s="10">
        <v>142420</v>
      </c>
      <c r="B188" s="12" t="s">
        <v>30</v>
      </c>
      <c r="C188" s="13">
        <v>0</v>
      </c>
      <c r="D188" s="13">
        <v>0</v>
      </c>
      <c r="E188" s="13">
        <v>0</v>
      </c>
      <c r="F188" s="13">
        <v>0</v>
      </c>
      <c r="G188" s="13">
        <v>0</v>
      </c>
      <c r="H188" s="13">
        <v>0</v>
      </c>
      <c r="I188" s="13">
        <v>0</v>
      </c>
      <c r="J188" s="13">
        <v>0</v>
      </c>
      <c r="K188" s="13">
        <v>0</v>
      </c>
      <c r="L188" s="13">
        <v>0</v>
      </c>
      <c r="M188" s="13">
        <v>0</v>
      </c>
      <c r="N188" s="13">
        <v>0</v>
      </c>
      <c r="O188" s="13">
        <v>0</v>
      </c>
    </row>
    <row r="189" spans="1:15" ht="11.25" x14ac:dyDescent="0.2">
      <c r="A189" s="10">
        <v>142425</v>
      </c>
      <c r="B189" s="12" t="s">
        <v>31</v>
      </c>
      <c r="C189" s="13">
        <v>0</v>
      </c>
      <c r="D189" s="13">
        <v>0</v>
      </c>
      <c r="E189" s="13">
        <v>0</v>
      </c>
      <c r="F189" s="13">
        <v>0</v>
      </c>
      <c r="G189" s="13">
        <v>0</v>
      </c>
      <c r="H189" s="13">
        <v>0</v>
      </c>
      <c r="I189" s="13">
        <v>0</v>
      </c>
      <c r="J189" s="13">
        <v>0</v>
      </c>
      <c r="K189" s="13">
        <v>0</v>
      </c>
      <c r="L189" s="13">
        <v>0</v>
      </c>
      <c r="M189" s="13">
        <v>0</v>
      </c>
      <c r="N189" s="13">
        <v>0</v>
      </c>
      <c r="O189" s="13">
        <v>0</v>
      </c>
    </row>
    <row r="190" spans="1:15" ht="11.25" x14ac:dyDescent="0.2">
      <c r="A190" s="10">
        <v>1425</v>
      </c>
      <c r="B190" s="12" t="s">
        <v>484</v>
      </c>
      <c r="C190" s="13">
        <v>0</v>
      </c>
      <c r="D190" s="13">
        <v>0</v>
      </c>
      <c r="E190" s="13">
        <v>0</v>
      </c>
      <c r="F190" s="13">
        <v>0</v>
      </c>
      <c r="G190" s="13">
        <v>0</v>
      </c>
      <c r="H190" s="13">
        <v>0</v>
      </c>
      <c r="I190" s="13">
        <v>0</v>
      </c>
      <c r="J190" s="13">
        <v>0</v>
      </c>
      <c r="K190" s="13">
        <v>0</v>
      </c>
      <c r="L190" s="13">
        <v>0</v>
      </c>
      <c r="M190" s="13">
        <v>0</v>
      </c>
      <c r="N190" s="13">
        <v>0</v>
      </c>
      <c r="O190" s="13">
        <v>0</v>
      </c>
    </row>
    <row r="191" spans="1:15" ht="11.25" x14ac:dyDescent="0.2">
      <c r="A191" s="10">
        <v>142505</v>
      </c>
      <c r="B191" s="12" t="s">
        <v>27</v>
      </c>
      <c r="C191" s="13">
        <v>0</v>
      </c>
      <c r="D191" s="13">
        <v>0</v>
      </c>
      <c r="E191" s="13">
        <v>0</v>
      </c>
      <c r="F191" s="13">
        <v>0</v>
      </c>
      <c r="G191" s="13">
        <v>0</v>
      </c>
      <c r="H191" s="13">
        <v>0</v>
      </c>
      <c r="I191" s="13">
        <v>0</v>
      </c>
      <c r="J191" s="13">
        <v>0</v>
      </c>
      <c r="K191" s="13">
        <v>0</v>
      </c>
      <c r="L191" s="13">
        <v>0</v>
      </c>
      <c r="M191" s="13">
        <v>0</v>
      </c>
      <c r="N191" s="13">
        <v>0</v>
      </c>
      <c r="O191" s="13">
        <v>0</v>
      </c>
    </row>
    <row r="192" spans="1:15" ht="11.25" x14ac:dyDescent="0.2">
      <c r="A192" s="10">
        <v>142510</v>
      </c>
      <c r="B192" s="12" t="s">
        <v>28</v>
      </c>
      <c r="C192" s="13">
        <v>0</v>
      </c>
      <c r="D192" s="13">
        <v>0</v>
      </c>
      <c r="E192" s="13">
        <v>0</v>
      </c>
      <c r="F192" s="13">
        <v>0</v>
      </c>
      <c r="G192" s="13">
        <v>0</v>
      </c>
      <c r="H192" s="13">
        <v>0</v>
      </c>
      <c r="I192" s="13">
        <v>0</v>
      </c>
      <c r="J192" s="13">
        <v>0</v>
      </c>
      <c r="K192" s="13">
        <v>0</v>
      </c>
      <c r="L192" s="13">
        <v>0</v>
      </c>
      <c r="M192" s="13">
        <v>0</v>
      </c>
      <c r="N192" s="13">
        <v>0</v>
      </c>
      <c r="O192" s="13">
        <v>0</v>
      </c>
    </row>
    <row r="193" spans="1:15" ht="11.25" x14ac:dyDescent="0.2">
      <c r="A193" s="10">
        <v>142515</v>
      </c>
      <c r="B193" s="12" t="s">
        <v>29</v>
      </c>
      <c r="C193" s="13">
        <v>0</v>
      </c>
      <c r="D193" s="13">
        <v>0</v>
      </c>
      <c r="E193" s="13">
        <v>0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v>0</v>
      </c>
      <c r="L193" s="13">
        <v>0</v>
      </c>
      <c r="M193" s="13">
        <v>0</v>
      </c>
      <c r="N193" s="13">
        <v>0</v>
      </c>
      <c r="O193" s="13">
        <v>0</v>
      </c>
    </row>
    <row r="194" spans="1:15" ht="11.25" x14ac:dyDescent="0.2">
      <c r="A194" s="10">
        <v>142520</v>
      </c>
      <c r="B194" s="12" t="s">
        <v>30</v>
      </c>
      <c r="C194" s="13">
        <v>0</v>
      </c>
      <c r="D194" s="13">
        <v>0</v>
      </c>
      <c r="E194" s="13">
        <v>0</v>
      </c>
      <c r="F194" s="13">
        <v>0</v>
      </c>
      <c r="G194" s="13">
        <v>0</v>
      </c>
      <c r="H194" s="13">
        <v>0</v>
      </c>
      <c r="I194" s="13">
        <v>0</v>
      </c>
      <c r="J194" s="13">
        <v>0</v>
      </c>
      <c r="K194" s="13">
        <v>0</v>
      </c>
      <c r="L194" s="13">
        <v>0</v>
      </c>
      <c r="M194" s="13">
        <v>0</v>
      </c>
      <c r="N194" s="13">
        <v>0</v>
      </c>
      <c r="O194" s="13">
        <v>0</v>
      </c>
    </row>
    <row r="195" spans="1:15" ht="11.25" x14ac:dyDescent="0.2">
      <c r="A195" s="10">
        <v>142525</v>
      </c>
      <c r="B195" s="12" t="s">
        <v>31</v>
      </c>
      <c r="C195" s="13">
        <v>0</v>
      </c>
      <c r="D195" s="13">
        <v>0</v>
      </c>
      <c r="E195" s="13">
        <v>0</v>
      </c>
      <c r="F195" s="13">
        <v>0</v>
      </c>
      <c r="G195" s="13">
        <v>0</v>
      </c>
      <c r="H195" s="13">
        <v>0</v>
      </c>
      <c r="I195" s="13">
        <v>0</v>
      </c>
      <c r="J195" s="13">
        <v>0</v>
      </c>
      <c r="K195" s="13">
        <v>0</v>
      </c>
      <c r="L195" s="13">
        <v>0</v>
      </c>
      <c r="M195" s="13">
        <v>0</v>
      </c>
      <c r="N195" s="13">
        <v>0</v>
      </c>
      <c r="O195" s="13">
        <v>0</v>
      </c>
    </row>
    <row r="196" spans="1:15" ht="11.25" x14ac:dyDescent="0.2">
      <c r="A196" s="10">
        <v>1426</v>
      </c>
      <c r="B196" s="12" t="s">
        <v>485</v>
      </c>
      <c r="C196" s="13">
        <v>20340.830000000002</v>
      </c>
      <c r="D196" s="13">
        <v>24136.57</v>
      </c>
      <c r="E196" s="13">
        <v>45884.78</v>
      </c>
      <c r="F196" s="13">
        <v>46019.37</v>
      </c>
      <c r="G196" s="13">
        <v>50354.75</v>
      </c>
      <c r="H196" s="13">
        <v>53773</v>
      </c>
      <c r="I196" s="13">
        <v>56836.959999999999</v>
      </c>
      <c r="J196" s="13">
        <v>56909.53</v>
      </c>
      <c r="K196" s="13">
        <v>53047.89</v>
      </c>
      <c r="L196" s="13">
        <v>50427.56</v>
      </c>
      <c r="M196" s="13">
        <v>46136.63</v>
      </c>
      <c r="N196" s="13">
        <v>50670.080000000002</v>
      </c>
      <c r="O196" s="13">
        <v>38625.949999999997</v>
      </c>
    </row>
    <row r="197" spans="1:15" ht="11.25" x14ac:dyDescent="0.2">
      <c r="A197" s="10">
        <v>142605</v>
      </c>
      <c r="B197" s="12" t="s">
        <v>27</v>
      </c>
      <c r="C197" s="13">
        <v>2837.38</v>
      </c>
      <c r="D197" s="13">
        <v>3700.68</v>
      </c>
      <c r="E197" s="13">
        <v>6930.32</v>
      </c>
      <c r="F197" s="13">
        <v>6880.85</v>
      </c>
      <c r="G197" s="13">
        <v>7975.96</v>
      </c>
      <c r="H197" s="13">
        <v>8042.12</v>
      </c>
      <c r="I197" s="13">
        <v>8458.02</v>
      </c>
      <c r="J197" s="13">
        <v>8109.67</v>
      </c>
      <c r="K197" s="13">
        <v>7917.21</v>
      </c>
      <c r="L197" s="13">
        <v>7429.06</v>
      </c>
      <c r="M197" s="13">
        <v>6834.38</v>
      </c>
      <c r="N197" s="13">
        <v>6971.57</v>
      </c>
      <c r="O197" s="13">
        <v>5803.05</v>
      </c>
    </row>
    <row r="198" spans="1:15" ht="11.25" x14ac:dyDescent="0.2">
      <c r="A198" s="10">
        <v>142610</v>
      </c>
      <c r="B198" s="12" t="s">
        <v>28</v>
      </c>
      <c r="C198" s="13">
        <v>4704.78</v>
      </c>
      <c r="D198" s="13">
        <v>5264.44</v>
      </c>
      <c r="E198" s="13">
        <v>9667.73</v>
      </c>
      <c r="F198" s="13">
        <v>9578.5499999999993</v>
      </c>
      <c r="G198" s="13">
        <v>11447.73</v>
      </c>
      <c r="H198" s="13">
        <v>11626.91</v>
      </c>
      <c r="I198" s="13">
        <v>11980.55</v>
      </c>
      <c r="J198" s="13">
        <v>11289.9</v>
      </c>
      <c r="K198" s="13">
        <v>10939.92</v>
      </c>
      <c r="L198" s="13">
        <v>10694.24</v>
      </c>
      <c r="M198" s="13">
        <v>9864.9699999999993</v>
      </c>
      <c r="N198" s="13">
        <v>9558.91</v>
      </c>
      <c r="O198" s="13">
        <v>8101.62</v>
      </c>
    </row>
    <row r="199" spans="1:15" ht="11.25" x14ac:dyDescent="0.2">
      <c r="A199" s="10">
        <v>142615</v>
      </c>
      <c r="B199" s="12" t="s">
        <v>29</v>
      </c>
      <c r="C199" s="13">
        <v>3807.83</v>
      </c>
      <c r="D199" s="13">
        <v>4232.1099999999997</v>
      </c>
      <c r="E199" s="13">
        <v>8055.93</v>
      </c>
      <c r="F199" s="13">
        <v>7667.78</v>
      </c>
      <c r="G199" s="13">
        <v>8879.1</v>
      </c>
      <c r="H199" s="13">
        <v>9035.14</v>
      </c>
      <c r="I199" s="13">
        <v>9465.43</v>
      </c>
      <c r="J199" s="13">
        <v>8942.86</v>
      </c>
      <c r="K199" s="13">
        <v>8529.25</v>
      </c>
      <c r="L199" s="13">
        <v>7890.48</v>
      </c>
      <c r="M199" s="13">
        <v>7356.04</v>
      </c>
      <c r="N199" s="13">
        <v>7377.1</v>
      </c>
      <c r="O199" s="13">
        <v>5991.15</v>
      </c>
    </row>
    <row r="200" spans="1:15" ht="11.25" x14ac:dyDescent="0.2">
      <c r="A200" s="10">
        <v>142620</v>
      </c>
      <c r="B200" s="12" t="s">
        <v>30</v>
      </c>
      <c r="C200" s="13">
        <v>5199.54</v>
      </c>
      <c r="D200" s="13">
        <v>5965.41</v>
      </c>
      <c r="E200" s="13">
        <v>11153.84</v>
      </c>
      <c r="F200" s="13">
        <v>10563.67</v>
      </c>
      <c r="G200" s="13">
        <v>11904</v>
      </c>
      <c r="H200" s="13">
        <v>12358.62</v>
      </c>
      <c r="I200" s="13">
        <v>12789.62</v>
      </c>
      <c r="J200" s="13">
        <v>12064.71</v>
      </c>
      <c r="K200" s="13">
        <v>11841.2</v>
      </c>
      <c r="L200" s="13">
        <v>11186.95</v>
      </c>
      <c r="M200" s="13">
        <v>9805.91</v>
      </c>
      <c r="N200" s="13">
        <v>10234.65</v>
      </c>
      <c r="O200" s="13">
        <v>7694.94</v>
      </c>
    </row>
    <row r="201" spans="1:15" ht="11.25" x14ac:dyDescent="0.2">
      <c r="A201" s="10">
        <v>142625</v>
      </c>
      <c r="B201" s="12" t="s">
        <v>31</v>
      </c>
      <c r="C201" s="13">
        <v>3791.31</v>
      </c>
      <c r="D201" s="13">
        <v>4973.93</v>
      </c>
      <c r="E201" s="13">
        <v>10076.959999999999</v>
      </c>
      <c r="F201" s="13">
        <v>11328.51</v>
      </c>
      <c r="G201" s="13">
        <v>10147.969999999999</v>
      </c>
      <c r="H201" s="13">
        <v>12710.21</v>
      </c>
      <c r="I201" s="13">
        <v>14143.34</v>
      </c>
      <c r="J201" s="13">
        <v>16502.39</v>
      </c>
      <c r="K201" s="13">
        <v>13820.31</v>
      </c>
      <c r="L201" s="13">
        <v>13226.82</v>
      </c>
      <c r="M201" s="13">
        <v>12275.32</v>
      </c>
      <c r="N201" s="13">
        <v>16527.86</v>
      </c>
      <c r="O201" s="13">
        <v>11035.2</v>
      </c>
    </row>
    <row r="202" spans="1:15" ht="11.25" x14ac:dyDescent="0.2">
      <c r="A202" s="10">
        <v>1427</v>
      </c>
      <c r="B202" s="12" t="s">
        <v>53</v>
      </c>
      <c r="C202" s="13">
        <v>1393.31</v>
      </c>
      <c r="D202" s="13">
        <v>1361.16</v>
      </c>
      <c r="E202" s="13">
        <v>1327.83</v>
      </c>
      <c r="F202" s="13">
        <v>857.98</v>
      </c>
      <c r="G202" s="13">
        <v>857.98</v>
      </c>
      <c r="H202" s="13">
        <v>0</v>
      </c>
      <c r="I202" s="13">
        <v>856.92</v>
      </c>
      <c r="J202" s="13">
        <v>814.06</v>
      </c>
      <c r="K202" s="13">
        <v>771.2</v>
      </c>
      <c r="L202" s="13">
        <v>728.34</v>
      </c>
      <c r="M202" s="13">
        <v>685.49</v>
      </c>
      <c r="N202" s="13">
        <v>642.63</v>
      </c>
      <c r="O202" s="13">
        <v>599.77</v>
      </c>
    </row>
    <row r="203" spans="1:15" ht="11.25" x14ac:dyDescent="0.2">
      <c r="A203" s="10">
        <v>142705</v>
      </c>
      <c r="B203" s="12" t="s">
        <v>27</v>
      </c>
      <c r="C203" s="13">
        <v>51.97</v>
      </c>
      <c r="D203" s="13">
        <v>97.29</v>
      </c>
      <c r="E203" s="13">
        <v>162.43</v>
      </c>
      <c r="F203" s="13">
        <v>66</v>
      </c>
      <c r="G203" s="13">
        <v>66</v>
      </c>
      <c r="H203" s="13">
        <v>0</v>
      </c>
      <c r="I203" s="13">
        <v>85.71</v>
      </c>
      <c r="J203" s="13">
        <v>85.71</v>
      </c>
      <c r="K203" s="13">
        <v>85.71</v>
      </c>
      <c r="L203" s="13">
        <v>85.71</v>
      </c>
      <c r="M203" s="13">
        <v>85.71</v>
      </c>
      <c r="N203" s="13">
        <v>85.71</v>
      </c>
      <c r="O203" s="13">
        <v>85.71</v>
      </c>
    </row>
    <row r="204" spans="1:15" ht="11.25" x14ac:dyDescent="0.2">
      <c r="A204" s="10">
        <v>142710</v>
      </c>
      <c r="B204" s="12" t="s">
        <v>28</v>
      </c>
      <c r="C204" s="13">
        <v>260.05</v>
      </c>
      <c r="D204" s="13">
        <v>247.73</v>
      </c>
      <c r="E204" s="13">
        <v>182.26</v>
      </c>
      <c r="F204" s="13">
        <v>99</v>
      </c>
      <c r="G204" s="13">
        <v>132</v>
      </c>
      <c r="H204" s="13">
        <v>0</v>
      </c>
      <c r="I204" s="13">
        <v>171.43</v>
      </c>
      <c r="J204" s="13">
        <v>171.43</v>
      </c>
      <c r="K204" s="13">
        <v>171.43</v>
      </c>
      <c r="L204" s="13">
        <v>171.43</v>
      </c>
      <c r="M204" s="13">
        <v>171.43</v>
      </c>
      <c r="N204" s="13">
        <v>171.43</v>
      </c>
      <c r="O204" s="13">
        <v>171.43</v>
      </c>
    </row>
    <row r="205" spans="1:15" ht="11.25" x14ac:dyDescent="0.2">
      <c r="A205" s="10">
        <v>142715</v>
      </c>
      <c r="B205" s="12" t="s">
        <v>29</v>
      </c>
      <c r="C205" s="13">
        <v>163.29</v>
      </c>
      <c r="D205" s="13">
        <v>195.43</v>
      </c>
      <c r="E205" s="13">
        <v>195.43</v>
      </c>
      <c r="F205" s="13">
        <v>99</v>
      </c>
      <c r="G205" s="13">
        <v>99</v>
      </c>
      <c r="H205" s="13">
        <v>0</v>
      </c>
      <c r="I205" s="13">
        <v>128.57</v>
      </c>
      <c r="J205" s="13">
        <v>128.57</v>
      </c>
      <c r="K205" s="13">
        <v>128.57</v>
      </c>
      <c r="L205" s="13">
        <v>128.57</v>
      </c>
      <c r="M205" s="13">
        <v>128.57</v>
      </c>
      <c r="N205" s="13">
        <v>122.09</v>
      </c>
      <c r="O205" s="13">
        <v>113.75</v>
      </c>
    </row>
    <row r="206" spans="1:15" ht="11.25" x14ac:dyDescent="0.2">
      <c r="A206" s="10">
        <v>142720</v>
      </c>
      <c r="B206" s="12" t="s">
        <v>30</v>
      </c>
      <c r="C206" s="13">
        <v>390.86</v>
      </c>
      <c r="D206" s="13">
        <v>358.74</v>
      </c>
      <c r="E206" s="13">
        <v>358.74</v>
      </c>
      <c r="F206" s="13">
        <v>198</v>
      </c>
      <c r="G206" s="13">
        <v>197.98</v>
      </c>
      <c r="H206" s="13">
        <v>0</v>
      </c>
      <c r="I206" s="13">
        <v>242.32</v>
      </c>
      <c r="J206" s="13">
        <v>228.75</v>
      </c>
      <c r="K206" s="13">
        <v>214.06</v>
      </c>
      <c r="L206" s="13">
        <v>214.06</v>
      </c>
      <c r="M206" s="13">
        <v>214.06</v>
      </c>
      <c r="N206" s="13">
        <v>220.54</v>
      </c>
      <c r="O206" s="13">
        <v>228.88</v>
      </c>
    </row>
    <row r="207" spans="1:15" ht="11.25" x14ac:dyDescent="0.2">
      <c r="A207" s="10">
        <v>142725</v>
      </c>
      <c r="B207" s="12" t="s">
        <v>31</v>
      </c>
      <c r="C207" s="13">
        <v>527.14</v>
      </c>
      <c r="D207" s="13">
        <v>461.98</v>
      </c>
      <c r="E207" s="13">
        <v>428.98</v>
      </c>
      <c r="F207" s="13">
        <v>395.98</v>
      </c>
      <c r="G207" s="13">
        <v>363</v>
      </c>
      <c r="H207" s="13">
        <v>0</v>
      </c>
      <c r="I207" s="13">
        <v>228.88</v>
      </c>
      <c r="J207" s="13">
        <v>199.59</v>
      </c>
      <c r="K207" s="13">
        <v>171.43</v>
      </c>
      <c r="L207" s="13">
        <v>128.57</v>
      </c>
      <c r="M207" s="13">
        <v>85.71</v>
      </c>
      <c r="N207" s="13">
        <v>42.86</v>
      </c>
      <c r="O207" s="13">
        <v>0</v>
      </c>
    </row>
    <row r="208" spans="1:15" ht="11.25" x14ac:dyDescent="0.2">
      <c r="A208" s="10">
        <v>1428</v>
      </c>
      <c r="B208" s="12" t="s">
        <v>54</v>
      </c>
      <c r="C208" s="13">
        <v>38673.120000000003</v>
      </c>
      <c r="D208" s="13">
        <v>47824.44</v>
      </c>
      <c r="E208" s="13">
        <v>70351.89</v>
      </c>
      <c r="F208" s="13">
        <v>80277.83</v>
      </c>
      <c r="G208" s="13">
        <v>90879.17</v>
      </c>
      <c r="H208" s="13">
        <v>93465.84</v>
      </c>
      <c r="I208" s="13">
        <v>93303.3</v>
      </c>
      <c r="J208" s="13">
        <v>94477.67</v>
      </c>
      <c r="K208" s="13">
        <v>87638.52</v>
      </c>
      <c r="L208" s="13">
        <v>80313.81</v>
      </c>
      <c r="M208" s="13">
        <v>76576.160000000003</v>
      </c>
      <c r="N208" s="13">
        <v>73599.58</v>
      </c>
      <c r="O208" s="13">
        <v>58547.12</v>
      </c>
    </row>
    <row r="209" spans="1:15" ht="11.25" x14ac:dyDescent="0.2">
      <c r="A209" s="10">
        <v>142805</v>
      </c>
      <c r="B209" s="12" t="s">
        <v>27</v>
      </c>
      <c r="C209" s="13">
        <v>3982.62</v>
      </c>
      <c r="D209" s="13">
        <v>6517.44</v>
      </c>
      <c r="E209" s="13">
        <v>10704.33</v>
      </c>
      <c r="F209" s="13">
        <v>11697.31</v>
      </c>
      <c r="G209" s="13">
        <v>13453.11</v>
      </c>
      <c r="H209" s="13">
        <v>14154.15</v>
      </c>
      <c r="I209" s="13">
        <v>14136.81</v>
      </c>
      <c r="J209" s="13">
        <v>13942.06</v>
      </c>
      <c r="K209" s="13">
        <v>13312.68</v>
      </c>
      <c r="L209" s="13">
        <v>12921.62</v>
      </c>
      <c r="M209" s="13">
        <v>12297.84</v>
      </c>
      <c r="N209" s="13">
        <v>11591.82</v>
      </c>
      <c r="O209" s="13">
        <v>9580.41</v>
      </c>
    </row>
    <row r="210" spans="1:15" ht="11.25" x14ac:dyDescent="0.2">
      <c r="A210" s="10">
        <v>142810</v>
      </c>
      <c r="B210" s="12" t="s">
        <v>28</v>
      </c>
      <c r="C210" s="13">
        <v>7656.8</v>
      </c>
      <c r="D210" s="13">
        <v>9603.2800000000007</v>
      </c>
      <c r="E210" s="13">
        <v>14224.39</v>
      </c>
      <c r="F210" s="13">
        <v>16489.79</v>
      </c>
      <c r="G210" s="13">
        <v>19278.650000000001</v>
      </c>
      <c r="H210" s="13">
        <v>20207.78</v>
      </c>
      <c r="I210" s="13">
        <v>20398.14</v>
      </c>
      <c r="J210" s="13">
        <v>19820.88</v>
      </c>
      <c r="K210" s="13">
        <v>19179.349999999999</v>
      </c>
      <c r="L210" s="13">
        <v>18154.39</v>
      </c>
      <c r="M210" s="13">
        <v>16957.48</v>
      </c>
      <c r="N210" s="13">
        <v>16116.47</v>
      </c>
      <c r="O210" s="13">
        <v>13525.21</v>
      </c>
    </row>
    <row r="211" spans="1:15" ht="11.25" x14ac:dyDescent="0.2">
      <c r="A211" s="10">
        <v>142815</v>
      </c>
      <c r="B211" s="12" t="s">
        <v>29</v>
      </c>
      <c r="C211" s="13">
        <v>6574.88</v>
      </c>
      <c r="D211" s="13">
        <v>7980.99</v>
      </c>
      <c r="E211" s="13">
        <v>11698.73</v>
      </c>
      <c r="F211" s="13">
        <v>12870.73</v>
      </c>
      <c r="G211" s="13">
        <v>15227.95</v>
      </c>
      <c r="H211" s="13">
        <v>15877.22</v>
      </c>
      <c r="I211" s="13">
        <v>15936.97</v>
      </c>
      <c r="J211" s="13">
        <v>15190.51</v>
      </c>
      <c r="K211" s="13">
        <v>14219.58</v>
      </c>
      <c r="L211" s="13">
        <v>13242.46</v>
      </c>
      <c r="M211" s="13">
        <v>12203.49</v>
      </c>
      <c r="N211" s="13">
        <v>11309.15</v>
      </c>
      <c r="O211" s="13">
        <v>9236.43</v>
      </c>
    </row>
    <row r="212" spans="1:15" ht="11.25" x14ac:dyDescent="0.2">
      <c r="A212" s="10">
        <v>142820</v>
      </c>
      <c r="B212" s="12" t="s">
        <v>30</v>
      </c>
      <c r="C212" s="13">
        <v>9516.91</v>
      </c>
      <c r="D212" s="13">
        <v>11581.66</v>
      </c>
      <c r="E212" s="13">
        <v>17015.13</v>
      </c>
      <c r="F212" s="13">
        <v>18125.599999999999</v>
      </c>
      <c r="G212" s="13">
        <v>20657.009999999998</v>
      </c>
      <c r="H212" s="13">
        <v>21087.17</v>
      </c>
      <c r="I212" s="13">
        <v>20289.91</v>
      </c>
      <c r="J212" s="13">
        <v>19541.080000000002</v>
      </c>
      <c r="K212" s="13">
        <v>18069.5</v>
      </c>
      <c r="L212" s="13">
        <v>16563.45</v>
      </c>
      <c r="M212" s="13">
        <v>15807.01</v>
      </c>
      <c r="N212" s="13">
        <v>15263.46</v>
      </c>
      <c r="O212" s="13">
        <v>12072.2</v>
      </c>
    </row>
    <row r="213" spans="1:15" ht="11.25" x14ac:dyDescent="0.2">
      <c r="A213" s="10">
        <v>142825</v>
      </c>
      <c r="B213" s="12" t="s">
        <v>31</v>
      </c>
      <c r="C213" s="13">
        <v>10941.91</v>
      </c>
      <c r="D213" s="13">
        <v>12141.06</v>
      </c>
      <c r="E213" s="13">
        <v>16709.310000000001</v>
      </c>
      <c r="F213" s="13">
        <v>21094.39</v>
      </c>
      <c r="G213" s="13">
        <v>22262.45</v>
      </c>
      <c r="H213" s="13">
        <v>22139.52</v>
      </c>
      <c r="I213" s="13">
        <v>22541.47</v>
      </c>
      <c r="J213" s="13">
        <v>25983.15</v>
      </c>
      <c r="K213" s="13">
        <v>22857.41</v>
      </c>
      <c r="L213" s="13">
        <v>19431.900000000001</v>
      </c>
      <c r="M213" s="13">
        <v>19310.34</v>
      </c>
      <c r="N213" s="13">
        <v>19318.68</v>
      </c>
      <c r="O213" s="13">
        <v>14132.88</v>
      </c>
    </row>
    <row r="214" spans="1:15" ht="11.25" x14ac:dyDescent="0.2">
      <c r="A214" s="10">
        <v>1432</v>
      </c>
      <c r="B214" s="12" t="s">
        <v>395</v>
      </c>
      <c r="C214" s="13">
        <v>0</v>
      </c>
      <c r="D214" s="13">
        <v>0</v>
      </c>
      <c r="E214" s="13">
        <v>0</v>
      </c>
      <c r="F214" s="13">
        <v>0</v>
      </c>
      <c r="G214" s="13">
        <v>0</v>
      </c>
      <c r="H214" s="13">
        <v>0</v>
      </c>
      <c r="I214" s="13">
        <v>0</v>
      </c>
      <c r="J214" s="13">
        <v>0</v>
      </c>
      <c r="K214" s="13">
        <v>0</v>
      </c>
      <c r="L214" s="13">
        <v>0</v>
      </c>
      <c r="M214" s="13">
        <v>0</v>
      </c>
      <c r="N214" s="13">
        <v>0</v>
      </c>
      <c r="O214" s="13">
        <v>0</v>
      </c>
    </row>
    <row r="215" spans="1:15" ht="11.25" x14ac:dyDescent="0.2">
      <c r="A215" s="10">
        <v>143205</v>
      </c>
      <c r="B215" s="12" t="s">
        <v>27</v>
      </c>
      <c r="C215" s="13">
        <v>0</v>
      </c>
      <c r="D215" s="13">
        <v>0</v>
      </c>
      <c r="E215" s="13">
        <v>0</v>
      </c>
      <c r="F215" s="13">
        <v>0</v>
      </c>
      <c r="G215" s="13">
        <v>0</v>
      </c>
      <c r="H215" s="13">
        <v>0</v>
      </c>
      <c r="I215" s="13">
        <v>0</v>
      </c>
      <c r="J215" s="13">
        <v>0</v>
      </c>
      <c r="K215" s="13">
        <v>0</v>
      </c>
      <c r="L215" s="13">
        <v>0</v>
      </c>
      <c r="M215" s="13">
        <v>0</v>
      </c>
      <c r="N215" s="13">
        <v>0</v>
      </c>
      <c r="O215" s="13">
        <v>0</v>
      </c>
    </row>
    <row r="216" spans="1:15" ht="11.25" x14ac:dyDescent="0.2">
      <c r="A216" s="10">
        <v>143210</v>
      </c>
      <c r="B216" s="12" t="s">
        <v>28</v>
      </c>
      <c r="C216" s="13">
        <v>0</v>
      </c>
      <c r="D216" s="13"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13">
        <v>0</v>
      </c>
      <c r="L216" s="13">
        <v>0</v>
      </c>
      <c r="M216" s="13">
        <v>0</v>
      </c>
      <c r="N216" s="13">
        <v>0</v>
      </c>
      <c r="O216" s="13">
        <v>0</v>
      </c>
    </row>
    <row r="217" spans="1:15" ht="11.25" x14ac:dyDescent="0.2">
      <c r="A217" s="10">
        <v>143215</v>
      </c>
      <c r="B217" s="12" t="s">
        <v>29</v>
      </c>
      <c r="C217" s="13">
        <v>0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13">
        <v>0</v>
      </c>
      <c r="L217" s="13">
        <v>0</v>
      </c>
      <c r="M217" s="13">
        <v>0</v>
      </c>
      <c r="N217" s="13">
        <v>0</v>
      </c>
      <c r="O217" s="13">
        <v>0</v>
      </c>
    </row>
    <row r="218" spans="1:15" ht="11.25" x14ac:dyDescent="0.2">
      <c r="A218" s="10">
        <v>143220</v>
      </c>
      <c r="B218" s="12" t="s">
        <v>30</v>
      </c>
      <c r="C218" s="13">
        <v>0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13">
        <v>0</v>
      </c>
      <c r="L218" s="13">
        <v>0</v>
      </c>
      <c r="M218" s="13">
        <v>0</v>
      </c>
      <c r="N218" s="13">
        <v>0</v>
      </c>
      <c r="O218" s="13">
        <v>0</v>
      </c>
    </row>
    <row r="219" spans="1:15" ht="11.25" x14ac:dyDescent="0.2">
      <c r="A219" s="10">
        <v>143225</v>
      </c>
      <c r="B219" s="12" t="s">
        <v>31</v>
      </c>
      <c r="C219" s="13">
        <v>0</v>
      </c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13">
        <v>0</v>
      </c>
      <c r="L219" s="13">
        <v>0</v>
      </c>
      <c r="M219" s="13">
        <v>0</v>
      </c>
      <c r="N219" s="13">
        <v>0</v>
      </c>
      <c r="O219" s="13">
        <v>0</v>
      </c>
    </row>
    <row r="220" spans="1:15" ht="11.25" x14ac:dyDescent="0.2">
      <c r="A220" s="10">
        <v>1433</v>
      </c>
      <c r="B220" s="12" t="s">
        <v>486</v>
      </c>
      <c r="C220" s="13">
        <v>0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13">
        <v>0</v>
      </c>
      <c r="L220" s="13">
        <v>0</v>
      </c>
      <c r="M220" s="13">
        <v>0</v>
      </c>
      <c r="N220" s="13">
        <v>0</v>
      </c>
      <c r="O220" s="13">
        <v>0</v>
      </c>
    </row>
    <row r="221" spans="1:15" ht="11.25" x14ac:dyDescent="0.2">
      <c r="A221" s="10">
        <v>143305</v>
      </c>
      <c r="B221" s="12" t="s">
        <v>27</v>
      </c>
      <c r="C221" s="13">
        <v>0</v>
      </c>
      <c r="D221" s="13">
        <v>0</v>
      </c>
      <c r="E221" s="13">
        <v>0</v>
      </c>
      <c r="F221" s="13">
        <v>0</v>
      </c>
      <c r="G221" s="13">
        <v>0</v>
      </c>
      <c r="H221" s="13">
        <v>0</v>
      </c>
      <c r="I221" s="13">
        <v>0</v>
      </c>
      <c r="J221" s="13">
        <v>0</v>
      </c>
      <c r="K221" s="13">
        <v>0</v>
      </c>
      <c r="L221" s="13">
        <v>0</v>
      </c>
      <c r="M221" s="13">
        <v>0</v>
      </c>
      <c r="N221" s="13">
        <v>0</v>
      </c>
      <c r="O221" s="13">
        <v>0</v>
      </c>
    </row>
    <row r="222" spans="1:15" ht="11.25" x14ac:dyDescent="0.2">
      <c r="A222" s="10">
        <v>143310</v>
      </c>
      <c r="B222" s="12" t="s">
        <v>28</v>
      </c>
      <c r="C222" s="13">
        <v>0</v>
      </c>
      <c r="D222" s="13">
        <v>0</v>
      </c>
      <c r="E222" s="13">
        <v>0</v>
      </c>
      <c r="F222" s="13">
        <v>0</v>
      </c>
      <c r="G222" s="13">
        <v>0</v>
      </c>
      <c r="H222" s="13">
        <v>0</v>
      </c>
      <c r="I222" s="13">
        <v>0</v>
      </c>
      <c r="J222" s="13">
        <v>0</v>
      </c>
      <c r="K222" s="13">
        <v>0</v>
      </c>
      <c r="L222" s="13">
        <v>0</v>
      </c>
      <c r="M222" s="13">
        <v>0</v>
      </c>
      <c r="N222" s="13">
        <v>0</v>
      </c>
      <c r="O222" s="13">
        <v>0</v>
      </c>
    </row>
    <row r="223" spans="1:15" ht="11.25" x14ac:dyDescent="0.2">
      <c r="A223" s="10">
        <v>143315</v>
      </c>
      <c r="B223" s="12" t="s">
        <v>29</v>
      </c>
      <c r="C223" s="13">
        <v>0</v>
      </c>
      <c r="D223" s="13">
        <v>0</v>
      </c>
      <c r="E223" s="13">
        <v>0</v>
      </c>
      <c r="F223" s="13">
        <v>0</v>
      </c>
      <c r="G223" s="13">
        <v>0</v>
      </c>
      <c r="H223" s="13">
        <v>0</v>
      </c>
      <c r="I223" s="13">
        <v>0</v>
      </c>
      <c r="J223" s="13">
        <v>0</v>
      </c>
      <c r="K223" s="13">
        <v>0</v>
      </c>
      <c r="L223" s="13">
        <v>0</v>
      </c>
      <c r="M223" s="13">
        <v>0</v>
      </c>
      <c r="N223" s="13">
        <v>0</v>
      </c>
      <c r="O223" s="13">
        <v>0</v>
      </c>
    </row>
    <row r="224" spans="1:15" ht="11.25" x14ac:dyDescent="0.2">
      <c r="A224" s="10">
        <v>143320</v>
      </c>
      <c r="B224" s="12" t="s">
        <v>30</v>
      </c>
      <c r="C224" s="13">
        <v>0</v>
      </c>
      <c r="D224" s="13">
        <v>0</v>
      </c>
      <c r="E224" s="13">
        <v>0</v>
      </c>
      <c r="F224" s="13">
        <v>0</v>
      </c>
      <c r="G224" s="13">
        <v>0</v>
      </c>
      <c r="H224" s="13">
        <v>0</v>
      </c>
      <c r="I224" s="13">
        <v>0</v>
      </c>
      <c r="J224" s="13">
        <v>0</v>
      </c>
      <c r="K224" s="13">
        <v>0</v>
      </c>
      <c r="L224" s="13">
        <v>0</v>
      </c>
      <c r="M224" s="13">
        <v>0</v>
      </c>
      <c r="N224" s="13">
        <v>0</v>
      </c>
      <c r="O224" s="13">
        <v>0</v>
      </c>
    </row>
    <row r="225" spans="1:15" ht="11.25" x14ac:dyDescent="0.2">
      <c r="A225" s="10">
        <v>143325</v>
      </c>
      <c r="B225" s="12" t="s">
        <v>31</v>
      </c>
      <c r="C225" s="13">
        <v>0</v>
      </c>
      <c r="D225" s="13">
        <v>0</v>
      </c>
      <c r="E225" s="13">
        <v>0</v>
      </c>
      <c r="F225" s="13">
        <v>0</v>
      </c>
      <c r="G225" s="13">
        <v>0</v>
      </c>
      <c r="H225" s="13">
        <v>0</v>
      </c>
      <c r="I225" s="13">
        <v>0</v>
      </c>
      <c r="J225" s="13">
        <v>0</v>
      </c>
      <c r="K225" s="13">
        <v>0</v>
      </c>
      <c r="L225" s="13">
        <v>0</v>
      </c>
      <c r="M225" s="13">
        <v>0</v>
      </c>
      <c r="N225" s="13">
        <v>0</v>
      </c>
      <c r="O225" s="13">
        <v>0</v>
      </c>
    </row>
    <row r="226" spans="1:15" ht="11.25" x14ac:dyDescent="0.2">
      <c r="A226" s="10">
        <v>1434</v>
      </c>
      <c r="B226" s="12" t="s">
        <v>487</v>
      </c>
      <c r="C226" s="13">
        <v>0</v>
      </c>
      <c r="D226" s="13">
        <v>0</v>
      </c>
      <c r="E226" s="13">
        <v>0</v>
      </c>
      <c r="F226" s="13">
        <v>0</v>
      </c>
      <c r="G226" s="13">
        <v>0</v>
      </c>
      <c r="H226" s="13">
        <v>0</v>
      </c>
      <c r="I226" s="13">
        <v>0</v>
      </c>
      <c r="J226" s="13">
        <v>0</v>
      </c>
      <c r="K226" s="13">
        <v>0</v>
      </c>
      <c r="L226" s="13">
        <v>0</v>
      </c>
      <c r="M226" s="13">
        <v>793.92</v>
      </c>
      <c r="N226" s="13">
        <v>1227.6199999999999</v>
      </c>
      <c r="O226" s="13">
        <v>1339.6</v>
      </c>
    </row>
    <row r="227" spans="1:15" ht="11.25" x14ac:dyDescent="0.2">
      <c r="A227" s="10">
        <v>143405</v>
      </c>
      <c r="B227" s="12" t="s">
        <v>27</v>
      </c>
      <c r="C227" s="13">
        <v>0</v>
      </c>
      <c r="D227" s="13">
        <v>0</v>
      </c>
      <c r="E227" s="13">
        <v>0</v>
      </c>
      <c r="F227" s="13">
        <v>0</v>
      </c>
      <c r="G227" s="13">
        <v>0</v>
      </c>
      <c r="H227" s="13">
        <v>0</v>
      </c>
      <c r="I227" s="13">
        <v>0</v>
      </c>
      <c r="J227" s="13">
        <v>0</v>
      </c>
      <c r="K227" s="13">
        <v>0</v>
      </c>
      <c r="L227" s="13">
        <v>0</v>
      </c>
      <c r="M227" s="13">
        <v>18.32</v>
      </c>
      <c r="N227" s="13">
        <v>33.630000000000003</v>
      </c>
      <c r="O227" s="13">
        <v>46.28</v>
      </c>
    </row>
    <row r="228" spans="1:15" ht="11.25" x14ac:dyDescent="0.2">
      <c r="A228" s="10">
        <v>143410</v>
      </c>
      <c r="B228" s="12" t="s">
        <v>28</v>
      </c>
      <c r="C228" s="13">
        <v>0</v>
      </c>
      <c r="D228" s="13">
        <v>0</v>
      </c>
      <c r="E228" s="13">
        <v>0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v>0</v>
      </c>
      <c r="L228" s="13">
        <v>0</v>
      </c>
      <c r="M228" s="13">
        <v>27.62</v>
      </c>
      <c r="N228" s="13">
        <v>50.76</v>
      </c>
      <c r="O228" s="13">
        <v>70.900000000000006</v>
      </c>
    </row>
    <row r="229" spans="1:15" ht="11.25" x14ac:dyDescent="0.2">
      <c r="A229" s="10">
        <v>143415</v>
      </c>
      <c r="B229" s="12" t="s">
        <v>29</v>
      </c>
      <c r="C229" s="13">
        <v>0</v>
      </c>
      <c r="D229" s="13">
        <v>0</v>
      </c>
      <c r="E229" s="13">
        <v>0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v>0</v>
      </c>
      <c r="L229" s="13">
        <v>0</v>
      </c>
      <c r="M229" s="13">
        <v>29.54</v>
      </c>
      <c r="N229" s="13">
        <v>54.57</v>
      </c>
      <c r="O229" s="13">
        <v>73.22</v>
      </c>
    </row>
    <row r="230" spans="1:15" ht="11.25" x14ac:dyDescent="0.2">
      <c r="A230" s="10">
        <v>143420</v>
      </c>
      <c r="B230" s="12" t="s">
        <v>30</v>
      </c>
      <c r="C230" s="13">
        <v>0</v>
      </c>
      <c r="D230" s="13">
        <v>0</v>
      </c>
      <c r="E230" s="13">
        <v>0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v>0</v>
      </c>
      <c r="L230" s="13">
        <v>0</v>
      </c>
      <c r="M230" s="13">
        <v>61.58</v>
      </c>
      <c r="N230" s="13">
        <v>112.6</v>
      </c>
      <c r="O230" s="13">
        <v>155.79</v>
      </c>
    </row>
    <row r="231" spans="1:15" ht="11.25" x14ac:dyDescent="0.2">
      <c r="A231" s="10">
        <v>143425</v>
      </c>
      <c r="B231" s="12" t="s">
        <v>31</v>
      </c>
      <c r="C231" s="13">
        <v>0</v>
      </c>
      <c r="D231" s="13">
        <v>0</v>
      </c>
      <c r="E231" s="13">
        <v>0</v>
      </c>
      <c r="F231" s="13">
        <v>0</v>
      </c>
      <c r="G231" s="13">
        <v>0</v>
      </c>
      <c r="H231" s="13">
        <v>0</v>
      </c>
      <c r="I231" s="13">
        <v>0</v>
      </c>
      <c r="J231" s="13">
        <v>0</v>
      </c>
      <c r="K231" s="13">
        <v>0</v>
      </c>
      <c r="L231" s="13">
        <v>0</v>
      </c>
      <c r="M231" s="13">
        <v>656.85</v>
      </c>
      <c r="N231" s="13">
        <v>976.06</v>
      </c>
      <c r="O231" s="13">
        <v>993.42</v>
      </c>
    </row>
    <row r="232" spans="1:15" ht="11.25" x14ac:dyDescent="0.2">
      <c r="A232" s="10">
        <v>1435</v>
      </c>
      <c r="B232" s="12" t="s">
        <v>55</v>
      </c>
      <c r="C232" s="13">
        <v>0</v>
      </c>
      <c r="D232" s="13">
        <v>0</v>
      </c>
      <c r="E232" s="13">
        <v>0</v>
      </c>
      <c r="F232" s="13">
        <v>0</v>
      </c>
      <c r="G232" s="13">
        <v>0</v>
      </c>
      <c r="H232" s="13">
        <v>0</v>
      </c>
      <c r="I232" s="13">
        <v>0</v>
      </c>
      <c r="J232" s="13">
        <v>0</v>
      </c>
      <c r="K232" s="13">
        <v>0</v>
      </c>
      <c r="L232" s="13">
        <v>0</v>
      </c>
      <c r="M232" s="13">
        <v>0</v>
      </c>
      <c r="N232" s="13">
        <v>0</v>
      </c>
      <c r="O232" s="13">
        <v>0</v>
      </c>
    </row>
    <row r="233" spans="1:15" ht="11.25" x14ac:dyDescent="0.2">
      <c r="A233" s="10">
        <v>143505</v>
      </c>
      <c r="B233" s="12" t="s">
        <v>27</v>
      </c>
      <c r="C233" s="13">
        <v>0</v>
      </c>
      <c r="D233" s="13">
        <v>0</v>
      </c>
      <c r="E233" s="13">
        <v>0</v>
      </c>
      <c r="F233" s="13">
        <v>0</v>
      </c>
      <c r="G233" s="13">
        <v>0</v>
      </c>
      <c r="H233" s="13">
        <v>0</v>
      </c>
      <c r="I233" s="13">
        <v>0</v>
      </c>
      <c r="J233" s="13">
        <v>0</v>
      </c>
      <c r="K233" s="13">
        <v>0</v>
      </c>
      <c r="L233" s="13">
        <v>0</v>
      </c>
      <c r="M233" s="13">
        <v>0</v>
      </c>
      <c r="N233" s="13">
        <v>0</v>
      </c>
      <c r="O233" s="13">
        <v>0</v>
      </c>
    </row>
    <row r="234" spans="1:15" ht="11.25" x14ac:dyDescent="0.2">
      <c r="A234" s="10">
        <v>143510</v>
      </c>
      <c r="B234" s="12" t="s">
        <v>28</v>
      </c>
      <c r="C234" s="13">
        <v>0</v>
      </c>
      <c r="D234" s="13">
        <v>0</v>
      </c>
      <c r="E234" s="13">
        <v>0</v>
      </c>
      <c r="F234" s="13">
        <v>0</v>
      </c>
      <c r="G234" s="13">
        <v>0</v>
      </c>
      <c r="H234" s="13">
        <v>0</v>
      </c>
      <c r="I234" s="13">
        <v>0</v>
      </c>
      <c r="J234" s="13">
        <v>0</v>
      </c>
      <c r="K234" s="13">
        <v>0</v>
      </c>
      <c r="L234" s="13">
        <v>0</v>
      </c>
      <c r="M234" s="13">
        <v>0</v>
      </c>
      <c r="N234" s="13">
        <v>0</v>
      </c>
      <c r="O234" s="13">
        <v>0</v>
      </c>
    </row>
    <row r="235" spans="1:15" ht="11.25" x14ac:dyDescent="0.2">
      <c r="A235" s="10">
        <v>143515</v>
      </c>
      <c r="B235" s="12" t="s">
        <v>29</v>
      </c>
      <c r="C235" s="13">
        <v>0</v>
      </c>
      <c r="D235" s="13">
        <v>0</v>
      </c>
      <c r="E235" s="13">
        <v>0</v>
      </c>
      <c r="F235" s="13">
        <v>0</v>
      </c>
      <c r="G235" s="13">
        <v>0</v>
      </c>
      <c r="H235" s="13">
        <v>0</v>
      </c>
      <c r="I235" s="13">
        <v>0</v>
      </c>
      <c r="J235" s="13">
        <v>0</v>
      </c>
      <c r="K235" s="13">
        <v>0</v>
      </c>
      <c r="L235" s="13">
        <v>0</v>
      </c>
      <c r="M235" s="13">
        <v>0</v>
      </c>
      <c r="N235" s="13">
        <v>0</v>
      </c>
      <c r="O235" s="13">
        <v>0</v>
      </c>
    </row>
    <row r="236" spans="1:15" ht="11.25" x14ac:dyDescent="0.2">
      <c r="A236" s="10">
        <v>143520</v>
      </c>
      <c r="B236" s="12" t="s">
        <v>30</v>
      </c>
      <c r="C236" s="13">
        <v>0</v>
      </c>
      <c r="D236" s="13">
        <v>0</v>
      </c>
      <c r="E236" s="13">
        <v>0</v>
      </c>
      <c r="F236" s="13">
        <v>0</v>
      </c>
      <c r="G236" s="13">
        <v>0</v>
      </c>
      <c r="H236" s="13">
        <v>0</v>
      </c>
      <c r="I236" s="13">
        <v>0</v>
      </c>
      <c r="J236" s="13">
        <v>0</v>
      </c>
      <c r="K236" s="13">
        <v>0</v>
      </c>
      <c r="L236" s="13">
        <v>0</v>
      </c>
      <c r="M236" s="13">
        <v>0</v>
      </c>
      <c r="N236" s="13">
        <v>0</v>
      </c>
      <c r="O236" s="13">
        <v>0</v>
      </c>
    </row>
    <row r="237" spans="1:15" ht="11.25" x14ac:dyDescent="0.2">
      <c r="A237" s="10">
        <v>143525</v>
      </c>
      <c r="B237" s="12" t="s">
        <v>31</v>
      </c>
      <c r="C237" s="13">
        <v>0</v>
      </c>
      <c r="D237" s="13">
        <v>0</v>
      </c>
      <c r="E237" s="13">
        <v>0</v>
      </c>
      <c r="F237" s="13">
        <v>0</v>
      </c>
      <c r="G237" s="13">
        <v>0</v>
      </c>
      <c r="H237" s="13">
        <v>0</v>
      </c>
      <c r="I237" s="13">
        <v>0</v>
      </c>
      <c r="J237" s="13">
        <v>0</v>
      </c>
      <c r="K237" s="13">
        <v>0</v>
      </c>
      <c r="L237" s="13">
        <v>0</v>
      </c>
      <c r="M237" s="13">
        <v>0</v>
      </c>
      <c r="N237" s="13">
        <v>0</v>
      </c>
      <c r="O237" s="13">
        <v>0</v>
      </c>
    </row>
    <row r="238" spans="1:15" ht="11.25" x14ac:dyDescent="0.2">
      <c r="A238" s="10">
        <v>1436</v>
      </c>
      <c r="B238" s="12" t="s">
        <v>488</v>
      </c>
      <c r="C238" s="13">
        <v>0</v>
      </c>
      <c r="D238" s="13">
        <v>0</v>
      </c>
      <c r="E238" s="13">
        <v>0</v>
      </c>
      <c r="F238" s="13">
        <v>0</v>
      </c>
      <c r="G238" s="13">
        <v>0</v>
      </c>
      <c r="H238" s="13">
        <v>0</v>
      </c>
      <c r="I238" s="13">
        <v>342.76</v>
      </c>
      <c r="J238" s="13">
        <v>336.76</v>
      </c>
      <c r="K238" s="13">
        <v>677.98</v>
      </c>
      <c r="L238" s="13">
        <v>924.7</v>
      </c>
      <c r="M238" s="13">
        <v>905.93</v>
      </c>
      <c r="N238" s="13">
        <v>1570.63</v>
      </c>
      <c r="O238" s="13">
        <v>1844.98</v>
      </c>
    </row>
    <row r="239" spans="1:15" ht="11.25" x14ac:dyDescent="0.2">
      <c r="A239" s="10">
        <v>143605</v>
      </c>
      <c r="B239" s="12" t="s">
        <v>27</v>
      </c>
      <c r="C239" s="13">
        <v>0</v>
      </c>
      <c r="D239" s="13">
        <v>0</v>
      </c>
      <c r="E239" s="13">
        <v>0</v>
      </c>
      <c r="F239" s="13">
        <v>0</v>
      </c>
      <c r="G239" s="13">
        <v>0</v>
      </c>
      <c r="H239" s="13">
        <v>0</v>
      </c>
      <c r="I239" s="13">
        <v>12.13</v>
      </c>
      <c r="J239" s="13">
        <v>12.36</v>
      </c>
      <c r="K239" s="13">
        <v>27.15</v>
      </c>
      <c r="L239" s="13">
        <v>39.15</v>
      </c>
      <c r="M239" s="13">
        <v>39.9</v>
      </c>
      <c r="N239" s="13">
        <v>48.23</v>
      </c>
      <c r="O239" s="13">
        <v>61.91</v>
      </c>
    </row>
    <row r="240" spans="1:15" ht="11.25" x14ac:dyDescent="0.2">
      <c r="A240" s="10">
        <v>143610</v>
      </c>
      <c r="B240" s="12" t="s">
        <v>28</v>
      </c>
      <c r="C240" s="13">
        <v>0</v>
      </c>
      <c r="D240" s="13"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18.399999999999999</v>
      </c>
      <c r="J240" s="13">
        <v>18.73</v>
      </c>
      <c r="K240" s="13">
        <v>42.2</v>
      </c>
      <c r="L240" s="13">
        <v>59.4</v>
      </c>
      <c r="M240" s="13">
        <v>60.52</v>
      </c>
      <c r="N240" s="13">
        <v>73.08</v>
      </c>
      <c r="O240" s="13">
        <v>95.85</v>
      </c>
    </row>
    <row r="241" spans="1:15" ht="11.25" x14ac:dyDescent="0.2">
      <c r="A241" s="10">
        <v>143615</v>
      </c>
      <c r="B241" s="12" t="s">
        <v>29</v>
      </c>
      <c r="C241" s="13">
        <v>0</v>
      </c>
      <c r="D241" s="13">
        <v>0</v>
      </c>
      <c r="E241" s="13">
        <v>0</v>
      </c>
      <c r="F241" s="13">
        <v>0</v>
      </c>
      <c r="G241" s="13">
        <v>0</v>
      </c>
      <c r="H241" s="13">
        <v>0</v>
      </c>
      <c r="I241" s="13">
        <v>19.86</v>
      </c>
      <c r="J241" s="13">
        <v>20.05</v>
      </c>
      <c r="K241" s="13">
        <v>44.73</v>
      </c>
      <c r="L241" s="13">
        <v>64.53</v>
      </c>
      <c r="M241" s="13">
        <v>65.75</v>
      </c>
      <c r="N241" s="13">
        <v>80.88</v>
      </c>
      <c r="O241" s="13">
        <v>100.49</v>
      </c>
    </row>
    <row r="242" spans="1:15" ht="11.25" x14ac:dyDescent="0.2">
      <c r="A242" s="10">
        <v>143620</v>
      </c>
      <c r="B242" s="12" t="s">
        <v>30</v>
      </c>
      <c r="C242" s="13">
        <v>0</v>
      </c>
      <c r="D242" s="13">
        <v>0</v>
      </c>
      <c r="E242" s="13">
        <v>0</v>
      </c>
      <c r="F242" s="13">
        <v>0</v>
      </c>
      <c r="G242" s="13">
        <v>0</v>
      </c>
      <c r="H242" s="13">
        <v>0</v>
      </c>
      <c r="I242" s="13">
        <v>43.17</v>
      </c>
      <c r="J242" s="13">
        <v>44.14</v>
      </c>
      <c r="K242" s="13">
        <v>98.39</v>
      </c>
      <c r="L242" s="13">
        <v>138.44999999999999</v>
      </c>
      <c r="M242" s="13">
        <v>141.46</v>
      </c>
      <c r="N242" s="13">
        <v>170.32</v>
      </c>
      <c r="O242" s="13">
        <v>219.53</v>
      </c>
    </row>
    <row r="243" spans="1:15" ht="11.25" x14ac:dyDescent="0.2">
      <c r="A243" s="10">
        <v>143625</v>
      </c>
      <c r="B243" s="12" t="s">
        <v>31</v>
      </c>
      <c r="C243" s="13">
        <v>0</v>
      </c>
      <c r="D243" s="13">
        <v>0</v>
      </c>
      <c r="E243" s="13">
        <v>0</v>
      </c>
      <c r="F243" s="13">
        <v>0</v>
      </c>
      <c r="G243" s="13">
        <v>0</v>
      </c>
      <c r="H243" s="13">
        <v>0</v>
      </c>
      <c r="I243" s="13">
        <v>249.21</v>
      </c>
      <c r="J243" s="13">
        <v>241.49</v>
      </c>
      <c r="K243" s="13">
        <v>465.51</v>
      </c>
      <c r="L243" s="13">
        <v>623.16999999999996</v>
      </c>
      <c r="M243" s="13">
        <v>598.30999999999995</v>
      </c>
      <c r="N243" s="13">
        <v>1198.1199999999999</v>
      </c>
      <c r="O243" s="13">
        <v>1367.2</v>
      </c>
    </row>
    <row r="244" spans="1:15" ht="11.25" x14ac:dyDescent="0.2">
      <c r="A244" s="10">
        <v>1440</v>
      </c>
      <c r="B244" s="12" t="s">
        <v>396</v>
      </c>
      <c r="C244" s="13">
        <v>0</v>
      </c>
      <c r="D244" s="13">
        <v>0</v>
      </c>
      <c r="E244" s="13">
        <v>0</v>
      </c>
      <c r="F244" s="13">
        <v>0</v>
      </c>
      <c r="G244" s="13">
        <v>0</v>
      </c>
      <c r="H244" s="13">
        <v>0</v>
      </c>
      <c r="I244" s="13">
        <v>0</v>
      </c>
      <c r="J244" s="13">
        <v>0</v>
      </c>
      <c r="K244" s="13">
        <v>0</v>
      </c>
      <c r="L244" s="13">
        <v>0</v>
      </c>
      <c r="M244" s="13">
        <v>0</v>
      </c>
      <c r="N244" s="13">
        <v>0</v>
      </c>
      <c r="O244" s="13">
        <v>0</v>
      </c>
    </row>
    <row r="245" spans="1:15" ht="11.25" x14ac:dyDescent="0.2">
      <c r="A245" s="10">
        <v>144005</v>
      </c>
      <c r="B245" s="12" t="s">
        <v>27</v>
      </c>
      <c r="C245" s="13">
        <v>0</v>
      </c>
      <c r="D245" s="13">
        <v>0</v>
      </c>
      <c r="E245" s="13">
        <v>0</v>
      </c>
      <c r="F245" s="13">
        <v>0</v>
      </c>
      <c r="G245" s="13">
        <v>0</v>
      </c>
      <c r="H245" s="13">
        <v>0</v>
      </c>
      <c r="I245" s="13">
        <v>0</v>
      </c>
      <c r="J245" s="13">
        <v>0</v>
      </c>
      <c r="K245" s="13">
        <v>0</v>
      </c>
      <c r="L245" s="13">
        <v>0</v>
      </c>
      <c r="M245" s="13">
        <v>0</v>
      </c>
      <c r="N245" s="13">
        <v>0</v>
      </c>
      <c r="O245" s="13">
        <v>0</v>
      </c>
    </row>
    <row r="246" spans="1:15" ht="11.25" x14ac:dyDescent="0.2">
      <c r="A246" s="10">
        <v>144010</v>
      </c>
      <c r="B246" s="12" t="s">
        <v>28</v>
      </c>
      <c r="C246" s="13">
        <v>0</v>
      </c>
      <c r="D246" s="13">
        <v>0</v>
      </c>
      <c r="E246" s="13">
        <v>0</v>
      </c>
      <c r="F246" s="13">
        <v>0</v>
      </c>
      <c r="G246" s="13">
        <v>0</v>
      </c>
      <c r="H246" s="13">
        <v>0</v>
      </c>
      <c r="I246" s="13">
        <v>0</v>
      </c>
      <c r="J246" s="13">
        <v>0</v>
      </c>
      <c r="K246" s="13">
        <v>0</v>
      </c>
      <c r="L246" s="13">
        <v>0</v>
      </c>
      <c r="M246" s="13">
        <v>0</v>
      </c>
      <c r="N246" s="13">
        <v>0</v>
      </c>
      <c r="O246" s="13">
        <v>0</v>
      </c>
    </row>
    <row r="247" spans="1:15" ht="11.25" x14ac:dyDescent="0.2">
      <c r="A247" s="10">
        <v>144015</v>
      </c>
      <c r="B247" s="12" t="s">
        <v>29</v>
      </c>
      <c r="C247" s="13">
        <v>0</v>
      </c>
      <c r="D247" s="13">
        <v>0</v>
      </c>
      <c r="E247" s="13">
        <v>0</v>
      </c>
      <c r="F247" s="13">
        <v>0</v>
      </c>
      <c r="G247" s="13">
        <v>0</v>
      </c>
      <c r="H247" s="13">
        <v>0</v>
      </c>
      <c r="I247" s="13">
        <v>0</v>
      </c>
      <c r="J247" s="13">
        <v>0</v>
      </c>
      <c r="K247" s="13">
        <v>0</v>
      </c>
      <c r="L247" s="13">
        <v>0</v>
      </c>
      <c r="M247" s="13">
        <v>0</v>
      </c>
      <c r="N247" s="13">
        <v>0</v>
      </c>
      <c r="O247" s="13">
        <v>0</v>
      </c>
    </row>
    <row r="248" spans="1:15" ht="11.25" x14ac:dyDescent="0.2">
      <c r="A248" s="10">
        <v>144020</v>
      </c>
      <c r="B248" s="12" t="s">
        <v>30</v>
      </c>
      <c r="C248" s="13">
        <v>0</v>
      </c>
      <c r="D248" s="13">
        <v>0</v>
      </c>
      <c r="E248" s="13">
        <v>0</v>
      </c>
      <c r="F248" s="13">
        <v>0</v>
      </c>
      <c r="G248" s="13">
        <v>0</v>
      </c>
      <c r="H248" s="13">
        <v>0</v>
      </c>
      <c r="I248" s="13">
        <v>0</v>
      </c>
      <c r="J248" s="13">
        <v>0</v>
      </c>
      <c r="K248" s="13">
        <v>0</v>
      </c>
      <c r="L248" s="13">
        <v>0</v>
      </c>
      <c r="M248" s="13">
        <v>0</v>
      </c>
      <c r="N248" s="13">
        <v>0</v>
      </c>
      <c r="O248" s="13">
        <v>0</v>
      </c>
    </row>
    <row r="249" spans="1:15" ht="11.25" x14ac:dyDescent="0.2">
      <c r="A249" s="10">
        <v>144025</v>
      </c>
      <c r="B249" s="12" t="s">
        <v>31</v>
      </c>
      <c r="C249" s="13">
        <v>0</v>
      </c>
      <c r="D249" s="13">
        <v>0</v>
      </c>
      <c r="E249" s="13">
        <v>0</v>
      </c>
      <c r="F249" s="13">
        <v>0</v>
      </c>
      <c r="G249" s="13">
        <v>0</v>
      </c>
      <c r="H249" s="13">
        <v>0</v>
      </c>
      <c r="I249" s="13">
        <v>0</v>
      </c>
      <c r="J249" s="13">
        <v>0</v>
      </c>
      <c r="K249" s="13">
        <v>0</v>
      </c>
      <c r="L249" s="13">
        <v>0</v>
      </c>
      <c r="M249" s="13">
        <v>0</v>
      </c>
      <c r="N249" s="13">
        <v>0</v>
      </c>
      <c r="O249" s="13">
        <v>0</v>
      </c>
    </row>
    <row r="250" spans="1:15" ht="11.25" x14ac:dyDescent="0.2">
      <c r="A250" s="10">
        <v>1441</v>
      </c>
      <c r="B250" s="12" t="s">
        <v>489</v>
      </c>
      <c r="C250" s="13">
        <v>0</v>
      </c>
      <c r="D250" s="13">
        <v>0</v>
      </c>
      <c r="E250" s="13">
        <v>0</v>
      </c>
      <c r="F250" s="13">
        <v>0</v>
      </c>
      <c r="G250" s="13">
        <v>0</v>
      </c>
      <c r="H250" s="13">
        <v>0</v>
      </c>
      <c r="I250" s="13">
        <v>0</v>
      </c>
      <c r="J250" s="13">
        <v>0</v>
      </c>
      <c r="K250" s="13">
        <v>0</v>
      </c>
      <c r="L250" s="13">
        <v>0</v>
      </c>
      <c r="M250" s="13">
        <v>0</v>
      </c>
      <c r="N250" s="13">
        <v>0</v>
      </c>
      <c r="O250" s="13">
        <v>0</v>
      </c>
    </row>
    <row r="251" spans="1:15" ht="11.25" x14ac:dyDescent="0.2">
      <c r="A251" s="10">
        <v>144105</v>
      </c>
      <c r="B251" s="12" t="s">
        <v>27</v>
      </c>
      <c r="C251" s="13">
        <v>0</v>
      </c>
      <c r="D251" s="13">
        <v>0</v>
      </c>
      <c r="E251" s="13">
        <v>0</v>
      </c>
      <c r="F251" s="13">
        <v>0</v>
      </c>
      <c r="G251" s="13">
        <v>0</v>
      </c>
      <c r="H251" s="13">
        <v>0</v>
      </c>
      <c r="I251" s="13">
        <v>0</v>
      </c>
      <c r="J251" s="13">
        <v>0</v>
      </c>
      <c r="K251" s="13">
        <v>0</v>
      </c>
      <c r="L251" s="13">
        <v>0</v>
      </c>
      <c r="M251" s="13">
        <v>0</v>
      </c>
      <c r="N251" s="13">
        <v>0</v>
      </c>
      <c r="O251" s="13">
        <v>0</v>
      </c>
    </row>
    <row r="252" spans="1:15" ht="11.25" x14ac:dyDescent="0.2">
      <c r="A252" s="10">
        <v>144110</v>
      </c>
      <c r="B252" s="12" t="s">
        <v>28</v>
      </c>
      <c r="C252" s="13">
        <v>0</v>
      </c>
      <c r="D252" s="13">
        <v>0</v>
      </c>
      <c r="E252" s="13">
        <v>0</v>
      </c>
      <c r="F252" s="13">
        <v>0</v>
      </c>
      <c r="G252" s="13">
        <v>0</v>
      </c>
      <c r="H252" s="13">
        <v>0</v>
      </c>
      <c r="I252" s="13">
        <v>0</v>
      </c>
      <c r="J252" s="13">
        <v>0</v>
      </c>
      <c r="K252" s="13">
        <v>0</v>
      </c>
      <c r="L252" s="13">
        <v>0</v>
      </c>
      <c r="M252" s="13">
        <v>0</v>
      </c>
      <c r="N252" s="13">
        <v>0</v>
      </c>
      <c r="O252" s="13">
        <v>0</v>
      </c>
    </row>
    <row r="253" spans="1:15" ht="11.25" x14ac:dyDescent="0.2">
      <c r="A253" s="10">
        <v>144115</v>
      </c>
      <c r="B253" s="12" t="s">
        <v>29</v>
      </c>
      <c r="C253" s="13">
        <v>0</v>
      </c>
      <c r="D253" s="13">
        <v>0</v>
      </c>
      <c r="E253" s="13">
        <v>0</v>
      </c>
      <c r="F253" s="13">
        <v>0</v>
      </c>
      <c r="G253" s="13">
        <v>0</v>
      </c>
      <c r="H253" s="13">
        <v>0</v>
      </c>
      <c r="I253" s="13">
        <v>0</v>
      </c>
      <c r="J253" s="13">
        <v>0</v>
      </c>
      <c r="K253" s="13">
        <v>0</v>
      </c>
      <c r="L253" s="13">
        <v>0</v>
      </c>
      <c r="M253" s="13">
        <v>0</v>
      </c>
      <c r="N253" s="13">
        <v>0</v>
      </c>
      <c r="O253" s="13">
        <v>0</v>
      </c>
    </row>
    <row r="254" spans="1:15" ht="11.25" x14ac:dyDescent="0.2">
      <c r="A254" s="10">
        <v>144120</v>
      </c>
      <c r="B254" s="12" t="s">
        <v>30</v>
      </c>
      <c r="C254" s="13">
        <v>0</v>
      </c>
      <c r="D254" s="13">
        <v>0</v>
      </c>
      <c r="E254" s="13">
        <v>0</v>
      </c>
      <c r="F254" s="13">
        <v>0</v>
      </c>
      <c r="G254" s="13">
        <v>0</v>
      </c>
      <c r="H254" s="13">
        <v>0</v>
      </c>
      <c r="I254" s="13">
        <v>0</v>
      </c>
      <c r="J254" s="13">
        <v>0</v>
      </c>
      <c r="K254" s="13">
        <v>0</v>
      </c>
      <c r="L254" s="13">
        <v>0</v>
      </c>
      <c r="M254" s="13">
        <v>0</v>
      </c>
      <c r="N254" s="13">
        <v>0</v>
      </c>
      <c r="O254" s="13">
        <v>0</v>
      </c>
    </row>
    <row r="255" spans="1:15" ht="11.25" x14ac:dyDescent="0.2">
      <c r="A255" s="10">
        <v>144125</v>
      </c>
      <c r="B255" s="12" t="s">
        <v>31</v>
      </c>
      <c r="C255" s="13">
        <v>0</v>
      </c>
      <c r="D255" s="13">
        <v>0</v>
      </c>
      <c r="E255" s="13">
        <v>0</v>
      </c>
      <c r="F255" s="13">
        <v>0</v>
      </c>
      <c r="G255" s="13">
        <v>0</v>
      </c>
      <c r="H255" s="13">
        <v>0</v>
      </c>
      <c r="I255" s="13">
        <v>0</v>
      </c>
      <c r="J255" s="13">
        <v>0</v>
      </c>
      <c r="K255" s="13">
        <v>0</v>
      </c>
      <c r="L255" s="13">
        <v>0</v>
      </c>
      <c r="M255" s="13">
        <v>0</v>
      </c>
      <c r="N255" s="13">
        <v>0</v>
      </c>
      <c r="O255" s="13">
        <v>0</v>
      </c>
    </row>
    <row r="256" spans="1:15" ht="11.25" x14ac:dyDescent="0.2">
      <c r="A256" s="10">
        <v>1442</v>
      </c>
      <c r="B256" s="12" t="s">
        <v>490</v>
      </c>
      <c r="C256" s="13">
        <v>0</v>
      </c>
      <c r="D256" s="13">
        <v>0</v>
      </c>
      <c r="E256" s="13">
        <v>858.87</v>
      </c>
      <c r="F256" s="13">
        <v>901.11</v>
      </c>
      <c r="G256" s="13">
        <v>884.6</v>
      </c>
      <c r="H256" s="13">
        <v>866.79</v>
      </c>
      <c r="I256" s="13">
        <v>849.84</v>
      </c>
      <c r="J256" s="13">
        <v>832.33</v>
      </c>
      <c r="K256" s="13">
        <v>814.94</v>
      </c>
      <c r="L256" s="13">
        <v>1167.42</v>
      </c>
      <c r="M256" s="13">
        <v>1238.3599999999999</v>
      </c>
      <c r="N256" s="13">
        <v>2047.65</v>
      </c>
      <c r="O256" s="13">
        <v>1459.12</v>
      </c>
    </row>
    <row r="257" spans="1:15" ht="11.25" x14ac:dyDescent="0.2">
      <c r="A257" s="10">
        <v>144205</v>
      </c>
      <c r="B257" s="12" t="s">
        <v>27</v>
      </c>
      <c r="C257" s="13">
        <v>0</v>
      </c>
      <c r="D257" s="13">
        <v>0</v>
      </c>
      <c r="E257" s="13">
        <v>24.18</v>
      </c>
      <c r="F257" s="13">
        <v>34.76</v>
      </c>
      <c r="G257" s="13">
        <v>34.46</v>
      </c>
      <c r="H257" s="13">
        <v>34.9</v>
      </c>
      <c r="I257" s="13">
        <v>35.33</v>
      </c>
      <c r="J257" s="13">
        <v>35.79</v>
      </c>
      <c r="K257" s="13">
        <v>35.909999999999997</v>
      </c>
      <c r="L257" s="13">
        <v>48.68</v>
      </c>
      <c r="M257" s="13">
        <v>54.08</v>
      </c>
      <c r="N257" s="13">
        <v>100.59</v>
      </c>
      <c r="O257" s="13">
        <v>102.65</v>
      </c>
    </row>
    <row r="258" spans="1:15" ht="11.25" x14ac:dyDescent="0.2">
      <c r="A258" s="10">
        <v>144210</v>
      </c>
      <c r="B258" s="12" t="s">
        <v>28</v>
      </c>
      <c r="C258" s="13">
        <v>0</v>
      </c>
      <c r="D258" s="13">
        <v>0</v>
      </c>
      <c r="E258" s="13">
        <v>35.450000000000003</v>
      </c>
      <c r="F258" s="13">
        <v>51.4</v>
      </c>
      <c r="G258" s="13">
        <v>53.15</v>
      </c>
      <c r="H258" s="13">
        <v>52.73</v>
      </c>
      <c r="I258" s="13">
        <v>53.42</v>
      </c>
      <c r="J258" s="13">
        <v>54.07</v>
      </c>
      <c r="K258" s="13">
        <v>55.52</v>
      </c>
      <c r="L258" s="13">
        <v>68.3</v>
      </c>
      <c r="M258" s="13">
        <v>69.650000000000006</v>
      </c>
      <c r="N258" s="13">
        <v>148.55000000000001</v>
      </c>
      <c r="O258" s="13">
        <v>156</v>
      </c>
    </row>
    <row r="259" spans="1:15" ht="11.25" x14ac:dyDescent="0.2">
      <c r="A259" s="10">
        <v>144215</v>
      </c>
      <c r="B259" s="12" t="s">
        <v>29</v>
      </c>
      <c r="C259" s="13">
        <v>0</v>
      </c>
      <c r="D259" s="13">
        <v>0</v>
      </c>
      <c r="E259" s="13">
        <v>37.15</v>
      </c>
      <c r="F259" s="13">
        <v>53.86</v>
      </c>
      <c r="G259" s="13">
        <v>54.53</v>
      </c>
      <c r="H259" s="13">
        <v>55.64</v>
      </c>
      <c r="I259" s="13">
        <v>50.96</v>
      </c>
      <c r="J259" s="13">
        <v>45.61</v>
      </c>
      <c r="K259" s="13">
        <v>40.08</v>
      </c>
      <c r="L259" s="13">
        <v>60.38</v>
      </c>
      <c r="M259" s="13">
        <v>68.12</v>
      </c>
      <c r="N259" s="13">
        <v>137.47</v>
      </c>
      <c r="O259" s="13">
        <v>136.03</v>
      </c>
    </row>
    <row r="260" spans="1:15" ht="11.25" x14ac:dyDescent="0.2">
      <c r="A260" s="10">
        <v>144220</v>
      </c>
      <c r="B260" s="12" t="s">
        <v>30</v>
      </c>
      <c r="C260" s="13">
        <v>0</v>
      </c>
      <c r="D260" s="13">
        <v>0</v>
      </c>
      <c r="E260" s="13">
        <v>78.66</v>
      </c>
      <c r="F260" s="13">
        <v>92.1</v>
      </c>
      <c r="G260" s="13">
        <v>87.27</v>
      </c>
      <c r="H260" s="13">
        <v>82.55</v>
      </c>
      <c r="I260" s="13">
        <v>83.31</v>
      </c>
      <c r="J260" s="13">
        <v>84.64</v>
      </c>
      <c r="K260" s="13">
        <v>85.72</v>
      </c>
      <c r="L260" s="13">
        <v>126.17</v>
      </c>
      <c r="M260" s="13">
        <v>142.79</v>
      </c>
      <c r="N260" s="13">
        <v>272.47000000000003</v>
      </c>
      <c r="O260" s="13">
        <v>260.99</v>
      </c>
    </row>
    <row r="261" spans="1:15" ht="11.25" x14ac:dyDescent="0.2">
      <c r="A261" s="10">
        <v>144225</v>
      </c>
      <c r="B261" s="12" t="s">
        <v>31</v>
      </c>
      <c r="C261" s="13">
        <v>0</v>
      </c>
      <c r="D261" s="13">
        <v>0</v>
      </c>
      <c r="E261" s="13">
        <v>683.44</v>
      </c>
      <c r="F261" s="13">
        <v>668.99</v>
      </c>
      <c r="G261" s="13">
        <v>655.20000000000005</v>
      </c>
      <c r="H261" s="13">
        <v>640.96</v>
      </c>
      <c r="I261" s="13">
        <v>626.82000000000005</v>
      </c>
      <c r="J261" s="13">
        <v>612.23</v>
      </c>
      <c r="K261" s="13">
        <v>597.71</v>
      </c>
      <c r="L261" s="13">
        <v>863.9</v>
      </c>
      <c r="M261" s="13">
        <v>903.71</v>
      </c>
      <c r="N261" s="13">
        <v>1388.57</v>
      </c>
      <c r="O261" s="13">
        <v>803.45</v>
      </c>
    </row>
    <row r="262" spans="1:15" ht="11.25" x14ac:dyDescent="0.2">
      <c r="A262" s="10">
        <v>1443</v>
      </c>
      <c r="B262" s="12" t="s">
        <v>56</v>
      </c>
      <c r="C262" s="13">
        <v>0</v>
      </c>
      <c r="D262" s="13">
        <v>0</v>
      </c>
      <c r="E262" s="13">
        <v>0</v>
      </c>
      <c r="F262" s="13">
        <v>0</v>
      </c>
      <c r="G262" s="13">
        <v>0</v>
      </c>
      <c r="H262" s="13">
        <v>0</v>
      </c>
      <c r="I262" s="13">
        <v>0</v>
      </c>
      <c r="J262" s="13">
        <v>0</v>
      </c>
      <c r="K262" s="13">
        <v>0</v>
      </c>
      <c r="L262" s="13">
        <v>0</v>
      </c>
      <c r="M262" s="13">
        <v>0</v>
      </c>
      <c r="N262" s="13">
        <v>0</v>
      </c>
      <c r="O262" s="13">
        <v>0</v>
      </c>
    </row>
    <row r="263" spans="1:15" ht="11.25" x14ac:dyDescent="0.2">
      <c r="A263" s="10">
        <v>144305</v>
      </c>
      <c r="B263" s="12" t="s">
        <v>27</v>
      </c>
      <c r="C263" s="13">
        <v>0</v>
      </c>
      <c r="D263" s="13">
        <v>0</v>
      </c>
      <c r="E263" s="13">
        <v>0</v>
      </c>
      <c r="F263" s="13">
        <v>0</v>
      </c>
      <c r="G263" s="13">
        <v>0</v>
      </c>
      <c r="H263" s="13">
        <v>0</v>
      </c>
      <c r="I263" s="13">
        <v>0</v>
      </c>
      <c r="J263" s="13">
        <v>0</v>
      </c>
      <c r="K263" s="13">
        <v>0</v>
      </c>
      <c r="L263" s="13">
        <v>0</v>
      </c>
      <c r="M263" s="13">
        <v>0</v>
      </c>
      <c r="N263" s="13">
        <v>0</v>
      </c>
      <c r="O263" s="13">
        <v>0</v>
      </c>
    </row>
    <row r="264" spans="1:15" ht="11.25" x14ac:dyDescent="0.2">
      <c r="A264" s="10">
        <v>144310</v>
      </c>
      <c r="B264" s="12" t="s">
        <v>28</v>
      </c>
      <c r="C264" s="13">
        <v>0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13">
        <v>0</v>
      </c>
      <c r="L264" s="13">
        <v>0</v>
      </c>
      <c r="M264" s="13">
        <v>0</v>
      </c>
      <c r="N264" s="13">
        <v>0</v>
      </c>
      <c r="O264" s="13">
        <v>0</v>
      </c>
    </row>
    <row r="265" spans="1:15" ht="11.25" x14ac:dyDescent="0.2">
      <c r="A265" s="10">
        <v>144315</v>
      </c>
      <c r="B265" s="12" t="s">
        <v>29</v>
      </c>
      <c r="C265" s="13">
        <v>0</v>
      </c>
      <c r="D265" s="13">
        <v>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13">
        <v>0</v>
      </c>
      <c r="L265" s="13">
        <v>0</v>
      </c>
      <c r="M265" s="13">
        <v>0</v>
      </c>
      <c r="N265" s="13">
        <v>0</v>
      </c>
      <c r="O265" s="13">
        <v>0</v>
      </c>
    </row>
    <row r="266" spans="1:15" ht="11.25" x14ac:dyDescent="0.2">
      <c r="A266" s="10">
        <v>144320</v>
      </c>
      <c r="B266" s="12" t="s">
        <v>30</v>
      </c>
      <c r="C266" s="13">
        <v>0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13">
        <v>0</v>
      </c>
      <c r="L266" s="13">
        <v>0</v>
      </c>
      <c r="M266" s="13">
        <v>0</v>
      </c>
      <c r="N266" s="13">
        <v>0</v>
      </c>
      <c r="O266" s="13">
        <v>0</v>
      </c>
    </row>
    <row r="267" spans="1:15" ht="11.25" x14ac:dyDescent="0.2">
      <c r="A267" s="10">
        <v>144325</v>
      </c>
      <c r="B267" s="12" t="s">
        <v>31</v>
      </c>
      <c r="C267" s="13">
        <v>0</v>
      </c>
      <c r="D267" s="13">
        <v>0</v>
      </c>
      <c r="E267" s="13">
        <v>0</v>
      </c>
      <c r="F267" s="13">
        <v>0</v>
      </c>
      <c r="G267" s="13">
        <v>0</v>
      </c>
      <c r="H267" s="13">
        <v>0</v>
      </c>
      <c r="I267" s="13">
        <v>0</v>
      </c>
      <c r="J267" s="13">
        <v>0</v>
      </c>
      <c r="K267" s="13">
        <v>0</v>
      </c>
      <c r="L267" s="13">
        <v>0</v>
      </c>
      <c r="M267" s="13">
        <v>0</v>
      </c>
      <c r="N267" s="13">
        <v>0</v>
      </c>
      <c r="O267" s="13">
        <v>0</v>
      </c>
    </row>
    <row r="268" spans="1:15" ht="11.25" x14ac:dyDescent="0.2">
      <c r="A268" s="10">
        <v>1444</v>
      </c>
      <c r="B268" s="12" t="s">
        <v>491</v>
      </c>
      <c r="C268" s="13">
        <v>0</v>
      </c>
      <c r="D268" s="13">
        <v>0</v>
      </c>
      <c r="E268" s="13">
        <v>0</v>
      </c>
      <c r="F268" s="13">
        <v>0</v>
      </c>
      <c r="G268" s="13">
        <v>0</v>
      </c>
      <c r="H268" s="13">
        <v>0</v>
      </c>
      <c r="I268" s="13">
        <v>0</v>
      </c>
      <c r="J268" s="13">
        <v>0</v>
      </c>
      <c r="K268" s="13">
        <v>225.56</v>
      </c>
      <c r="L268" s="13">
        <v>1856.95</v>
      </c>
      <c r="M268" s="13">
        <v>3847.71</v>
      </c>
      <c r="N268" s="13">
        <v>7340.79</v>
      </c>
      <c r="O268" s="13">
        <v>9923.91</v>
      </c>
    </row>
    <row r="269" spans="1:15" ht="11.25" x14ac:dyDescent="0.2">
      <c r="A269" s="10">
        <v>144405</v>
      </c>
      <c r="B269" s="12" t="s">
        <v>27</v>
      </c>
      <c r="C269" s="13">
        <v>0</v>
      </c>
      <c r="D269" s="13">
        <v>0</v>
      </c>
      <c r="E269" s="13">
        <v>0</v>
      </c>
      <c r="F269" s="13">
        <v>0</v>
      </c>
      <c r="G269" s="13">
        <v>0</v>
      </c>
      <c r="H269" s="13">
        <v>0</v>
      </c>
      <c r="I269" s="13">
        <v>0</v>
      </c>
      <c r="J269" s="13">
        <v>0</v>
      </c>
      <c r="K269" s="13">
        <v>39.729999999999997</v>
      </c>
      <c r="L269" s="13">
        <v>48.05</v>
      </c>
      <c r="M269" s="13">
        <v>127.43</v>
      </c>
      <c r="N269" s="13">
        <v>176.05</v>
      </c>
      <c r="O269" s="13">
        <v>243.68</v>
      </c>
    </row>
    <row r="270" spans="1:15" ht="11.25" x14ac:dyDescent="0.2">
      <c r="A270" s="10">
        <v>144410</v>
      </c>
      <c r="B270" s="12" t="s">
        <v>28</v>
      </c>
      <c r="C270" s="13">
        <v>0</v>
      </c>
      <c r="D270" s="13">
        <v>0</v>
      </c>
      <c r="E270" s="13">
        <v>0</v>
      </c>
      <c r="F270" s="13">
        <v>0</v>
      </c>
      <c r="G270" s="13">
        <v>0</v>
      </c>
      <c r="H270" s="13">
        <v>0</v>
      </c>
      <c r="I270" s="13">
        <v>0</v>
      </c>
      <c r="J270" s="13">
        <v>0</v>
      </c>
      <c r="K270" s="13">
        <v>21.86</v>
      </c>
      <c r="L270" s="13">
        <v>98.23</v>
      </c>
      <c r="M270" s="13">
        <v>193.02</v>
      </c>
      <c r="N270" s="13">
        <v>266.27</v>
      </c>
      <c r="O270" s="13">
        <v>379.45</v>
      </c>
    </row>
    <row r="271" spans="1:15" ht="11.25" x14ac:dyDescent="0.2">
      <c r="A271" s="10">
        <v>144415</v>
      </c>
      <c r="B271" s="12" t="s">
        <v>29</v>
      </c>
      <c r="C271" s="13">
        <v>0</v>
      </c>
      <c r="D271" s="13">
        <v>0</v>
      </c>
      <c r="E271" s="13">
        <v>0</v>
      </c>
      <c r="F271" s="13">
        <v>0</v>
      </c>
      <c r="G271" s="13">
        <v>0</v>
      </c>
      <c r="H271" s="13">
        <v>0</v>
      </c>
      <c r="I271" s="13">
        <v>0</v>
      </c>
      <c r="J271" s="13">
        <v>0</v>
      </c>
      <c r="K271" s="13">
        <v>23.27</v>
      </c>
      <c r="L271" s="13">
        <v>79.83</v>
      </c>
      <c r="M271" s="13">
        <v>210.89</v>
      </c>
      <c r="N271" s="13">
        <v>297.35000000000002</v>
      </c>
      <c r="O271" s="13">
        <v>394.63</v>
      </c>
    </row>
    <row r="272" spans="1:15" ht="11.25" x14ac:dyDescent="0.2">
      <c r="A272" s="10">
        <v>144420</v>
      </c>
      <c r="B272" s="12" t="s">
        <v>30</v>
      </c>
      <c r="C272" s="13">
        <v>0</v>
      </c>
      <c r="D272" s="13">
        <v>0</v>
      </c>
      <c r="E272" s="13">
        <v>0</v>
      </c>
      <c r="F272" s="13">
        <v>0</v>
      </c>
      <c r="G272" s="13">
        <v>0</v>
      </c>
      <c r="H272" s="13">
        <v>0</v>
      </c>
      <c r="I272" s="13">
        <v>0</v>
      </c>
      <c r="J272" s="13">
        <v>0</v>
      </c>
      <c r="K272" s="13">
        <v>50.87</v>
      </c>
      <c r="L272" s="13">
        <v>169.57</v>
      </c>
      <c r="M272" s="13">
        <v>451.9</v>
      </c>
      <c r="N272" s="13">
        <v>620.24</v>
      </c>
      <c r="O272" s="13">
        <v>863.07</v>
      </c>
    </row>
    <row r="273" spans="1:15" ht="11.25" x14ac:dyDescent="0.2">
      <c r="A273" s="10">
        <v>144425</v>
      </c>
      <c r="B273" s="12" t="s">
        <v>31</v>
      </c>
      <c r="C273" s="13">
        <v>0</v>
      </c>
      <c r="D273" s="13">
        <v>0</v>
      </c>
      <c r="E273" s="13">
        <v>0</v>
      </c>
      <c r="F273" s="13">
        <v>0</v>
      </c>
      <c r="G273" s="13">
        <v>0</v>
      </c>
      <c r="H273" s="13">
        <v>0</v>
      </c>
      <c r="I273" s="13">
        <v>0</v>
      </c>
      <c r="J273" s="13">
        <v>0</v>
      </c>
      <c r="K273" s="13">
        <v>89.84</v>
      </c>
      <c r="L273" s="13">
        <v>1461.27</v>
      </c>
      <c r="M273" s="13">
        <v>2864.48</v>
      </c>
      <c r="N273" s="13">
        <v>5980.88</v>
      </c>
      <c r="O273" s="13">
        <v>8043.08</v>
      </c>
    </row>
    <row r="274" spans="1:15" ht="11.25" x14ac:dyDescent="0.2">
      <c r="A274" s="10">
        <v>1448</v>
      </c>
      <c r="B274" s="12" t="s">
        <v>397</v>
      </c>
      <c r="C274" s="13">
        <v>0</v>
      </c>
      <c r="D274" s="13">
        <v>0</v>
      </c>
      <c r="E274" s="13">
        <v>0</v>
      </c>
      <c r="F274" s="13">
        <v>0</v>
      </c>
      <c r="G274" s="13">
        <v>0</v>
      </c>
      <c r="H274" s="13">
        <v>0</v>
      </c>
      <c r="I274" s="13">
        <v>0</v>
      </c>
      <c r="J274" s="13">
        <v>0</v>
      </c>
      <c r="K274" s="13">
        <v>0</v>
      </c>
      <c r="L274" s="13">
        <v>0</v>
      </c>
      <c r="M274" s="13">
        <v>0</v>
      </c>
      <c r="N274" s="13">
        <v>0</v>
      </c>
      <c r="O274" s="13">
        <v>0</v>
      </c>
    </row>
    <row r="275" spans="1:15" ht="11.25" x14ac:dyDescent="0.2">
      <c r="A275" s="10">
        <v>144805</v>
      </c>
      <c r="B275" s="12" t="s">
        <v>27</v>
      </c>
      <c r="C275" s="13">
        <v>0</v>
      </c>
      <c r="D275" s="13">
        <v>0</v>
      </c>
      <c r="E275" s="13">
        <v>0</v>
      </c>
      <c r="F275" s="13">
        <v>0</v>
      </c>
      <c r="G275" s="13">
        <v>0</v>
      </c>
      <c r="H275" s="13">
        <v>0</v>
      </c>
      <c r="I275" s="13">
        <v>0</v>
      </c>
      <c r="J275" s="13">
        <v>0</v>
      </c>
      <c r="K275" s="13">
        <v>0</v>
      </c>
      <c r="L275" s="13">
        <v>0</v>
      </c>
      <c r="M275" s="13">
        <v>0</v>
      </c>
      <c r="N275" s="13">
        <v>0</v>
      </c>
      <c r="O275" s="13">
        <v>0</v>
      </c>
    </row>
    <row r="276" spans="1:15" ht="11.25" x14ac:dyDescent="0.2">
      <c r="A276" s="10">
        <v>144810</v>
      </c>
      <c r="B276" s="12" t="s">
        <v>28</v>
      </c>
      <c r="C276" s="13">
        <v>0</v>
      </c>
      <c r="D276" s="13">
        <v>0</v>
      </c>
      <c r="E276" s="13">
        <v>0</v>
      </c>
      <c r="F276" s="13">
        <v>0</v>
      </c>
      <c r="G276" s="13">
        <v>0</v>
      </c>
      <c r="H276" s="13">
        <v>0</v>
      </c>
      <c r="I276" s="13">
        <v>0</v>
      </c>
      <c r="J276" s="13">
        <v>0</v>
      </c>
      <c r="K276" s="13">
        <v>0</v>
      </c>
      <c r="L276" s="13">
        <v>0</v>
      </c>
      <c r="M276" s="13">
        <v>0</v>
      </c>
      <c r="N276" s="13">
        <v>0</v>
      </c>
      <c r="O276" s="13">
        <v>0</v>
      </c>
    </row>
    <row r="277" spans="1:15" ht="11.25" x14ac:dyDescent="0.2">
      <c r="A277" s="10">
        <v>144815</v>
      </c>
      <c r="B277" s="12" t="s">
        <v>29</v>
      </c>
      <c r="C277" s="13">
        <v>0</v>
      </c>
      <c r="D277" s="13">
        <v>0</v>
      </c>
      <c r="E277" s="13">
        <v>0</v>
      </c>
      <c r="F277" s="13">
        <v>0</v>
      </c>
      <c r="G277" s="13">
        <v>0</v>
      </c>
      <c r="H277" s="13">
        <v>0</v>
      </c>
      <c r="I277" s="13">
        <v>0</v>
      </c>
      <c r="J277" s="13">
        <v>0</v>
      </c>
      <c r="K277" s="13">
        <v>0</v>
      </c>
      <c r="L277" s="13">
        <v>0</v>
      </c>
      <c r="M277" s="13">
        <v>0</v>
      </c>
      <c r="N277" s="13">
        <v>0</v>
      </c>
      <c r="O277" s="13">
        <v>0</v>
      </c>
    </row>
    <row r="278" spans="1:15" ht="11.25" x14ac:dyDescent="0.2">
      <c r="A278" s="10">
        <v>144820</v>
      </c>
      <c r="B278" s="12" t="s">
        <v>30</v>
      </c>
      <c r="C278" s="13">
        <v>0</v>
      </c>
      <c r="D278" s="13">
        <v>0</v>
      </c>
      <c r="E278" s="13">
        <v>0</v>
      </c>
      <c r="F278" s="13">
        <v>0</v>
      </c>
      <c r="G278" s="13">
        <v>0</v>
      </c>
      <c r="H278" s="13">
        <v>0</v>
      </c>
      <c r="I278" s="13">
        <v>0</v>
      </c>
      <c r="J278" s="13">
        <v>0</v>
      </c>
      <c r="K278" s="13">
        <v>0</v>
      </c>
      <c r="L278" s="13">
        <v>0</v>
      </c>
      <c r="M278" s="13">
        <v>0</v>
      </c>
      <c r="N278" s="13">
        <v>0</v>
      </c>
      <c r="O278" s="13">
        <v>0</v>
      </c>
    </row>
    <row r="279" spans="1:15" ht="11.25" x14ac:dyDescent="0.2">
      <c r="A279" s="10">
        <v>144825</v>
      </c>
      <c r="B279" s="12" t="s">
        <v>31</v>
      </c>
      <c r="C279" s="13">
        <v>0</v>
      </c>
      <c r="D279" s="13">
        <v>0</v>
      </c>
      <c r="E279" s="13">
        <v>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v>0</v>
      </c>
      <c r="L279" s="13">
        <v>0</v>
      </c>
      <c r="M279" s="13">
        <v>0</v>
      </c>
      <c r="N279" s="13">
        <v>0</v>
      </c>
      <c r="O279" s="13">
        <v>0</v>
      </c>
    </row>
    <row r="280" spans="1:15" ht="11.25" x14ac:dyDescent="0.2">
      <c r="A280" s="10">
        <v>1449</v>
      </c>
      <c r="B280" s="12" t="s">
        <v>492</v>
      </c>
      <c r="C280" s="13">
        <v>4.95</v>
      </c>
      <c r="D280" s="13">
        <v>4.95</v>
      </c>
      <c r="E280" s="13">
        <v>4.95</v>
      </c>
      <c r="F280" s="13">
        <v>4.95</v>
      </c>
      <c r="G280" s="13">
        <v>4.95</v>
      </c>
      <c r="H280" s="13">
        <v>4.95</v>
      </c>
      <c r="I280" s="13">
        <v>4.95</v>
      </c>
      <c r="J280" s="13">
        <v>4.95</v>
      </c>
      <c r="K280" s="13">
        <v>4.95</v>
      </c>
      <c r="L280" s="13">
        <v>4.95</v>
      </c>
      <c r="M280" s="13">
        <v>4.95</v>
      </c>
      <c r="N280" s="13">
        <v>4.95</v>
      </c>
      <c r="O280" s="13">
        <v>4.95</v>
      </c>
    </row>
    <row r="281" spans="1:15" ht="11.25" x14ac:dyDescent="0.2">
      <c r="A281" s="10">
        <v>144905</v>
      </c>
      <c r="B281" s="12" t="s">
        <v>27</v>
      </c>
      <c r="C281" s="13">
        <v>0</v>
      </c>
      <c r="D281" s="13">
        <v>0</v>
      </c>
      <c r="E281" s="13">
        <v>0</v>
      </c>
      <c r="F281" s="13">
        <v>0</v>
      </c>
      <c r="G281" s="13">
        <v>0</v>
      </c>
      <c r="H281" s="13">
        <v>0</v>
      </c>
      <c r="I281" s="13">
        <v>0</v>
      </c>
      <c r="J281" s="13">
        <v>0</v>
      </c>
      <c r="K281" s="13">
        <v>0</v>
      </c>
      <c r="L281" s="13">
        <v>0</v>
      </c>
      <c r="M281" s="13">
        <v>0</v>
      </c>
      <c r="N281" s="13">
        <v>0</v>
      </c>
      <c r="O281" s="13">
        <v>0</v>
      </c>
    </row>
    <row r="282" spans="1:15" ht="11.25" x14ac:dyDescent="0.2">
      <c r="A282" s="10">
        <v>144910</v>
      </c>
      <c r="B282" s="12" t="s">
        <v>28</v>
      </c>
      <c r="C282" s="13">
        <v>0</v>
      </c>
      <c r="D282" s="13">
        <v>0</v>
      </c>
      <c r="E282" s="13">
        <v>0</v>
      </c>
      <c r="F282" s="13">
        <v>0</v>
      </c>
      <c r="G282" s="13">
        <v>0</v>
      </c>
      <c r="H282" s="13">
        <v>0</v>
      </c>
      <c r="I282" s="13">
        <v>0</v>
      </c>
      <c r="J282" s="13">
        <v>0</v>
      </c>
      <c r="K282" s="13">
        <v>0</v>
      </c>
      <c r="L282" s="13">
        <v>0</v>
      </c>
      <c r="M282" s="13">
        <v>0</v>
      </c>
      <c r="N282" s="13">
        <v>0</v>
      </c>
      <c r="O282" s="13">
        <v>0</v>
      </c>
    </row>
    <row r="283" spans="1:15" ht="11.25" x14ac:dyDescent="0.2">
      <c r="A283" s="10">
        <v>144915</v>
      </c>
      <c r="B283" s="12" t="s">
        <v>29</v>
      </c>
      <c r="C283" s="13">
        <v>0</v>
      </c>
      <c r="D283" s="13">
        <v>0</v>
      </c>
      <c r="E283" s="13">
        <v>0</v>
      </c>
      <c r="F283" s="13">
        <v>0</v>
      </c>
      <c r="G283" s="13">
        <v>0</v>
      </c>
      <c r="H283" s="13">
        <v>0</v>
      </c>
      <c r="I283" s="13">
        <v>0</v>
      </c>
      <c r="J283" s="13">
        <v>0</v>
      </c>
      <c r="K283" s="13">
        <v>0</v>
      </c>
      <c r="L283" s="13">
        <v>0</v>
      </c>
      <c r="M283" s="13">
        <v>0</v>
      </c>
      <c r="N283" s="13">
        <v>0</v>
      </c>
      <c r="O283" s="13">
        <v>0</v>
      </c>
    </row>
    <row r="284" spans="1:15" ht="11.25" x14ac:dyDescent="0.2">
      <c r="A284" s="10">
        <v>144920</v>
      </c>
      <c r="B284" s="12" t="s">
        <v>30</v>
      </c>
      <c r="C284" s="13">
        <v>0</v>
      </c>
      <c r="D284" s="13">
        <v>0</v>
      </c>
      <c r="E284" s="13">
        <v>0</v>
      </c>
      <c r="F284" s="13">
        <v>0</v>
      </c>
      <c r="G284" s="13">
        <v>0</v>
      </c>
      <c r="H284" s="13">
        <v>0</v>
      </c>
      <c r="I284" s="13">
        <v>0</v>
      </c>
      <c r="J284" s="13">
        <v>0</v>
      </c>
      <c r="K284" s="13">
        <v>0</v>
      </c>
      <c r="L284" s="13">
        <v>0</v>
      </c>
      <c r="M284" s="13">
        <v>0</v>
      </c>
      <c r="N284" s="13">
        <v>0</v>
      </c>
      <c r="O284" s="13">
        <v>0</v>
      </c>
    </row>
    <row r="285" spans="1:15" ht="11.25" x14ac:dyDescent="0.2">
      <c r="A285" s="10">
        <v>144925</v>
      </c>
      <c r="B285" s="12" t="s">
        <v>31</v>
      </c>
      <c r="C285" s="13">
        <v>4.95</v>
      </c>
      <c r="D285" s="13">
        <v>4.95</v>
      </c>
      <c r="E285" s="13">
        <v>4.95</v>
      </c>
      <c r="F285" s="13">
        <v>4.95</v>
      </c>
      <c r="G285" s="13">
        <v>4.95</v>
      </c>
      <c r="H285" s="13">
        <v>4.95</v>
      </c>
      <c r="I285" s="13">
        <v>4.95</v>
      </c>
      <c r="J285" s="13">
        <v>4.95</v>
      </c>
      <c r="K285" s="13">
        <v>4.95</v>
      </c>
      <c r="L285" s="13">
        <v>4.95</v>
      </c>
      <c r="M285" s="13">
        <v>4.95</v>
      </c>
      <c r="N285" s="13">
        <v>4.95</v>
      </c>
      <c r="O285" s="13">
        <v>4.95</v>
      </c>
    </row>
    <row r="286" spans="1:15" ht="11.25" x14ac:dyDescent="0.2">
      <c r="A286" s="10">
        <v>1450</v>
      </c>
      <c r="B286" s="12" t="s">
        <v>493</v>
      </c>
      <c r="C286" s="13">
        <v>37684.339999999997</v>
      </c>
      <c r="D286" s="13">
        <v>38591.46</v>
      </c>
      <c r="E286" s="13">
        <v>40859.08</v>
      </c>
      <c r="F286" s="13">
        <v>42733.41</v>
      </c>
      <c r="G286" s="13">
        <v>45183.12</v>
      </c>
      <c r="H286" s="13">
        <v>47350.91</v>
      </c>
      <c r="I286" s="13">
        <v>49478.95</v>
      </c>
      <c r="J286" s="13">
        <v>51395.41</v>
      </c>
      <c r="K286" s="13">
        <v>53976.9</v>
      </c>
      <c r="L286" s="13">
        <v>56755.87</v>
      </c>
      <c r="M286" s="13">
        <v>55176.46</v>
      </c>
      <c r="N286" s="13">
        <v>57492.68</v>
      </c>
      <c r="O286" s="13">
        <v>61572.38</v>
      </c>
    </row>
    <row r="287" spans="1:15" ht="11.25" x14ac:dyDescent="0.2">
      <c r="A287" s="10">
        <v>145005</v>
      </c>
      <c r="B287" s="12" t="s">
        <v>27</v>
      </c>
      <c r="C287" s="13">
        <v>106.5</v>
      </c>
      <c r="D287" s="13">
        <v>106.5</v>
      </c>
      <c r="E287" s="13">
        <v>106.5</v>
      </c>
      <c r="F287" s="13">
        <v>106.5</v>
      </c>
      <c r="G287" s="13">
        <v>106.5</v>
      </c>
      <c r="H287" s="13">
        <v>106.5</v>
      </c>
      <c r="I287" s="13">
        <v>106.5</v>
      </c>
      <c r="J287" s="13">
        <v>106.68</v>
      </c>
      <c r="K287" s="13">
        <v>106.68</v>
      </c>
      <c r="L287" s="13">
        <v>152.9</v>
      </c>
      <c r="M287" s="13">
        <v>104</v>
      </c>
      <c r="N287" s="13">
        <v>170.58</v>
      </c>
      <c r="O287" s="13">
        <v>755.29</v>
      </c>
    </row>
    <row r="288" spans="1:15" ht="11.25" x14ac:dyDescent="0.2">
      <c r="A288" s="10">
        <v>145010</v>
      </c>
      <c r="B288" s="12" t="s">
        <v>28</v>
      </c>
      <c r="C288" s="13">
        <v>1801.4</v>
      </c>
      <c r="D288" s="13">
        <v>2088.77</v>
      </c>
      <c r="E288" s="13">
        <v>3343.2</v>
      </c>
      <c r="F288" s="13">
        <v>3503.52</v>
      </c>
      <c r="G288" s="13">
        <v>4270.78</v>
      </c>
      <c r="H288" s="13">
        <v>4509.54</v>
      </c>
      <c r="I288" s="13">
        <v>4714.92</v>
      </c>
      <c r="J288" s="13">
        <v>4571.7299999999996</v>
      </c>
      <c r="K288" s="13">
        <v>4563.3900000000003</v>
      </c>
      <c r="L288" s="13">
        <v>4460.12</v>
      </c>
      <c r="M288" s="13">
        <v>4197.1000000000004</v>
      </c>
      <c r="N288" s="13">
        <v>4224.75</v>
      </c>
      <c r="O288" s="13">
        <v>4649.43</v>
      </c>
    </row>
    <row r="289" spans="1:15" ht="11.25" x14ac:dyDescent="0.2">
      <c r="A289" s="10">
        <v>145015</v>
      </c>
      <c r="B289" s="12" t="s">
        <v>29</v>
      </c>
      <c r="C289" s="13">
        <v>6339.55</v>
      </c>
      <c r="D289" s="13">
        <v>5476.11</v>
      </c>
      <c r="E289" s="13">
        <v>5409.79</v>
      </c>
      <c r="F289" s="13">
        <v>5915.84</v>
      </c>
      <c r="G289" s="13">
        <v>7108.2</v>
      </c>
      <c r="H289" s="13">
        <v>8459.0400000000009</v>
      </c>
      <c r="I289" s="13">
        <v>9617.5499999999993</v>
      </c>
      <c r="J289" s="13">
        <v>10506.58</v>
      </c>
      <c r="K289" s="13">
        <v>10781.76</v>
      </c>
      <c r="L289" s="13">
        <v>10984.21</v>
      </c>
      <c r="M289" s="13">
        <v>10557.02</v>
      </c>
      <c r="N289" s="13">
        <v>10571.87</v>
      </c>
      <c r="O289" s="13">
        <v>10898.3</v>
      </c>
    </row>
    <row r="290" spans="1:15" ht="11.25" x14ac:dyDescent="0.2">
      <c r="A290" s="10">
        <v>145020</v>
      </c>
      <c r="B290" s="12" t="s">
        <v>57</v>
      </c>
      <c r="C290" s="13">
        <v>6391.19</v>
      </c>
      <c r="D290" s="13">
        <v>6325.08</v>
      </c>
      <c r="E290" s="13">
        <v>6338.03</v>
      </c>
      <c r="F290" s="13">
        <v>5912.03</v>
      </c>
      <c r="G290" s="13">
        <v>5243.34</v>
      </c>
      <c r="H290" s="13">
        <v>4856.1899999999996</v>
      </c>
      <c r="I290" s="13">
        <v>4942.7700000000004</v>
      </c>
      <c r="J290" s="13">
        <v>5667.41</v>
      </c>
      <c r="K290" s="13">
        <v>6875.34</v>
      </c>
      <c r="L290" s="13">
        <v>8044.12</v>
      </c>
      <c r="M290" s="13">
        <v>8800.31</v>
      </c>
      <c r="N290" s="13">
        <v>9303.35</v>
      </c>
      <c r="O290" s="13">
        <v>9760.2000000000007</v>
      </c>
    </row>
    <row r="291" spans="1:15" ht="11.25" x14ac:dyDescent="0.2">
      <c r="A291" s="10">
        <v>145025</v>
      </c>
      <c r="B291" s="12" t="s">
        <v>58</v>
      </c>
      <c r="C291" s="13">
        <v>23045.7</v>
      </c>
      <c r="D291" s="13">
        <v>24595</v>
      </c>
      <c r="E291" s="13">
        <v>25661.57</v>
      </c>
      <c r="F291" s="13">
        <v>27295.51</v>
      </c>
      <c r="G291" s="13">
        <v>28454.3</v>
      </c>
      <c r="H291" s="13">
        <v>29419.64</v>
      </c>
      <c r="I291" s="13">
        <v>30097.21</v>
      </c>
      <c r="J291" s="13">
        <v>30543.01</v>
      </c>
      <c r="K291" s="13">
        <v>31649.73</v>
      </c>
      <c r="L291" s="13">
        <v>33114.51</v>
      </c>
      <c r="M291" s="13">
        <v>31518.03</v>
      </c>
      <c r="N291" s="13">
        <v>33222.120000000003</v>
      </c>
      <c r="O291" s="13">
        <v>35509.17</v>
      </c>
    </row>
    <row r="292" spans="1:15" ht="11.25" x14ac:dyDescent="0.2">
      <c r="A292" s="10">
        <v>1451</v>
      </c>
      <c r="B292" s="12" t="s">
        <v>59</v>
      </c>
      <c r="C292" s="13">
        <v>2839.24</v>
      </c>
      <c r="D292" s="13">
        <v>2480.59</v>
      </c>
      <c r="E292" s="13">
        <v>2484.21</v>
      </c>
      <c r="F292" s="13">
        <v>1540.12</v>
      </c>
      <c r="G292" s="13">
        <v>1281.21</v>
      </c>
      <c r="H292" s="13">
        <v>1239.29</v>
      </c>
      <c r="I292" s="13">
        <v>1257.29</v>
      </c>
      <c r="J292" s="13">
        <v>1019.36</v>
      </c>
      <c r="K292" s="13">
        <v>1034.58</v>
      </c>
      <c r="L292" s="13">
        <v>1039.8900000000001</v>
      </c>
      <c r="M292" s="13">
        <v>911.95</v>
      </c>
      <c r="N292" s="13">
        <v>939.72</v>
      </c>
      <c r="O292" s="13">
        <v>982.48</v>
      </c>
    </row>
    <row r="293" spans="1:15" ht="11.25" x14ac:dyDescent="0.2">
      <c r="A293" s="10">
        <v>145105</v>
      </c>
      <c r="B293" s="12" t="s">
        <v>27</v>
      </c>
      <c r="C293" s="13">
        <v>0</v>
      </c>
      <c r="D293" s="13">
        <v>0</v>
      </c>
      <c r="E293" s="13">
        <v>0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v>0</v>
      </c>
      <c r="L293" s="13">
        <v>0</v>
      </c>
      <c r="M293" s="13">
        <v>0</v>
      </c>
      <c r="N293" s="13">
        <v>0</v>
      </c>
      <c r="O293" s="13">
        <v>0</v>
      </c>
    </row>
    <row r="294" spans="1:15" ht="11.25" x14ac:dyDescent="0.2">
      <c r="A294" s="10">
        <v>145110</v>
      </c>
      <c r="B294" s="12" t="s">
        <v>28</v>
      </c>
      <c r="C294" s="13">
        <v>0</v>
      </c>
      <c r="D294" s="13">
        <v>0</v>
      </c>
      <c r="E294" s="13">
        <v>0</v>
      </c>
      <c r="F294" s="13">
        <v>0.09</v>
      </c>
      <c r="G294" s="13">
        <v>0.09</v>
      </c>
      <c r="H294" s="13">
        <v>0</v>
      </c>
      <c r="I294" s="13">
        <v>0</v>
      </c>
      <c r="J294" s="13">
        <v>0</v>
      </c>
      <c r="K294" s="13">
        <v>0</v>
      </c>
      <c r="L294" s="13">
        <v>0</v>
      </c>
      <c r="M294" s="13">
        <v>0</v>
      </c>
      <c r="N294" s="13">
        <v>0</v>
      </c>
      <c r="O294" s="13">
        <v>0</v>
      </c>
    </row>
    <row r="295" spans="1:15" ht="11.25" x14ac:dyDescent="0.2">
      <c r="A295" s="10">
        <v>145115</v>
      </c>
      <c r="B295" s="12" t="s">
        <v>60</v>
      </c>
      <c r="C295" s="13">
        <v>586.95000000000005</v>
      </c>
      <c r="D295" s="13">
        <v>478.44</v>
      </c>
      <c r="E295" s="13">
        <v>427.55</v>
      </c>
      <c r="F295" s="13">
        <v>234.49</v>
      </c>
      <c r="G295" s="13">
        <v>187.1</v>
      </c>
      <c r="H295" s="13">
        <v>101.66</v>
      </c>
      <c r="I295" s="13">
        <v>79.95</v>
      </c>
      <c r="J295" s="13">
        <v>81.540000000000006</v>
      </c>
      <c r="K295" s="13">
        <v>104.57</v>
      </c>
      <c r="L295" s="13">
        <v>128.77000000000001</v>
      </c>
      <c r="M295" s="13">
        <v>162.22</v>
      </c>
      <c r="N295" s="13">
        <v>205.08</v>
      </c>
      <c r="O295" s="13">
        <v>247.94</v>
      </c>
    </row>
    <row r="296" spans="1:15" ht="11.25" x14ac:dyDescent="0.2">
      <c r="A296" s="10">
        <v>145120</v>
      </c>
      <c r="B296" s="12" t="s">
        <v>61</v>
      </c>
      <c r="C296" s="13">
        <v>365.16</v>
      </c>
      <c r="D296" s="13">
        <v>346.73</v>
      </c>
      <c r="E296" s="13">
        <v>309.23</v>
      </c>
      <c r="F296" s="13">
        <v>175.32</v>
      </c>
      <c r="G296" s="13">
        <v>151.56</v>
      </c>
      <c r="H296" s="13">
        <v>156.27000000000001</v>
      </c>
      <c r="I296" s="13">
        <v>152.68</v>
      </c>
      <c r="J296" s="13">
        <v>100</v>
      </c>
      <c r="K296" s="13">
        <v>86.5</v>
      </c>
      <c r="L296" s="13">
        <v>53.16</v>
      </c>
      <c r="M296" s="13">
        <v>19.829999999999998</v>
      </c>
      <c r="N296" s="13">
        <v>0</v>
      </c>
      <c r="O296" s="13">
        <v>0</v>
      </c>
    </row>
    <row r="297" spans="1:15" ht="11.25" x14ac:dyDescent="0.2">
      <c r="A297" s="10">
        <v>145125</v>
      </c>
      <c r="B297" s="12" t="s">
        <v>62</v>
      </c>
      <c r="C297" s="13">
        <v>1089.45</v>
      </c>
      <c r="D297" s="13">
        <v>1056.79</v>
      </c>
      <c r="E297" s="13">
        <v>1128.7</v>
      </c>
      <c r="F297" s="13">
        <v>692.3</v>
      </c>
      <c r="G297" s="13">
        <v>751.29</v>
      </c>
      <c r="H297" s="13">
        <v>790.19</v>
      </c>
      <c r="I297" s="13">
        <v>833.49</v>
      </c>
      <c r="J297" s="13">
        <v>671.82</v>
      </c>
      <c r="K297" s="13">
        <v>677.52</v>
      </c>
      <c r="L297" s="13">
        <v>644.14</v>
      </c>
      <c r="M297" s="13">
        <v>606.54999999999995</v>
      </c>
      <c r="N297" s="13">
        <v>555.54999999999995</v>
      </c>
      <c r="O297" s="13">
        <v>484.71</v>
      </c>
    </row>
    <row r="298" spans="1:15" ht="11.25" x14ac:dyDescent="0.2">
      <c r="A298" s="10">
        <v>145130</v>
      </c>
      <c r="B298" s="12" t="s">
        <v>63</v>
      </c>
      <c r="C298" s="13">
        <v>797.68</v>
      </c>
      <c r="D298" s="13">
        <v>598.63</v>
      </c>
      <c r="E298" s="13">
        <v>618.73</v>
      </c>
      <c r="F298" s="13">
        <v>437.92</v>
      </c>
      <c r="G298" s="13">
        <v>191.17</v>
      </c>
      <c r="H298" s="13">
        <v>191.17</v>
      </c>
      <c r="I298" s="13">
        <v>191.17</v>
      </c>
      <c r="J298" s="13">
        <v>166</v>
      </c>
      <c r="K298" s="13">
        <v>166</v>
      </c>
      <c r="L298" s="13">
        <v>213.82</v>
      </c>
      <c r="M298" s="13">
        <v>123.35</v>
      </c>
      <c r="N298" s="13">
        <v>179.09</v>
      </c>
      <c r="O298" s="13">
        <v>249.83</v>
      </c>
    </row>
    <row r="299" spans="1:15" ht="11.25" x14ac:dyDescent="0.2">
      <c r="A299" s="10">
        <v>1452</v>
      </c>
      <c r="B299" s="12" t="s">
        <v>64</v>
      </c>
      <c r="C299" s="13">
        <v>101175.69</v>
      </c>
      <c r="D299" s="13">
        <v>102340.91</v>
      </c>
      <c r="E299" s="13">
        <v>105496.49</v>
      </c>
      <c r="F299" s="13">
        <v>108315.17</v>
      </c>
      <c r="G299" s="13">
        <v>106906.78</v>
      </c>
      <c r="H299" s="13">
        <v>112004.21</v>
      </c>
      <c r="I299" s="13">
        <v>116255.8</v>
      </c>
      <c r="J299" s="13">
        <v>119848.26</v>
      </c>
      <c r="K299" s="13">
        <v>124418.81</v>
      </c>
      <c r="L299" s="13">
        <v>128277.75999999999</v>
      </c>
      <c r="M299" s="13">
        <v>111654.3</v>
      </c>
      <c r="N299" s="13">
        <v>118068.88</v>
      </c>
      <c r="O299" s="13">
        <v>114595.52</v>
      </c>
    </row>
    <row r="300" spans="1:15" ht="11.25" x14ac:dyDescent="0.2">
      <c r="A300" s="10">
        <v>145205</v>
      </c>
      <c r="B300" s="12" t="s">
        <v>27</v>
      </c>
      <c r="C300" s="13">
        <v>108.08</v>
      </c>
      <c r="D300" s="13">
        <v>108.17</v>
      </c>
      <c r="E300" s="13">
        <v>108.17</v>
      </c>
      <c r="F300" s="13">
        <v>108.17</v>
      </c>
      <c r="G300" s="13">
        <v>0.18</v>
      </c>
      <c r="H300" s="13">
        <v>0.18</v>
      </c>
      <c r="I300" s="13">
        <v>0.09</v>
      </c>
      <c r="J300" s="13">
        <v>0</v>
      </c>
      <c r="K300" s="13">
        <v>0</v>
      </c>
      <c r="L300" s="13">
        <v>0</v>
      </c>
      <c r="M300" s="13">
        <v>0</v>
      </c>
      <c r="N300" s="13">
        <v>226.06</v>
      </c>
      <c r="O300" s="13">
        <v>752.21</v>
      </c>
    </row>
    <row r="301" spans="1:15" ht="11.25" x14ac:dyDescent="0.2">
      <c r="A301" s="10">
        <v>145210</v>
      </c>
      <c r="B301" s="12" t="s">
        <v>28</v>
      </c>
      <c r="C301" s="13">
        <v>2776.17</v>
      </c>
      <c r="D301" s="13">
        <v>3394.94</v>
      </c>
      <c r="E301" s="13">
        <v>4940.54</v>
      </c>
      <c r="F301" s="13">
        <v>5564.19</v>
      </c>
      <c r="G301" s="13">
        <v>7452.23</v>
      </c>
      <c r="H301" s="13">
        <v>7883.96</v>
      </c>
      <c r="I301" s="13">
        <v>7986.38</v>
      </c>
      <c r="J301" s="13">
        <v>7901.62</v>
      </c>
      <c r="K301" s="13">
        <v>7379.86</v>
      </c>
      <c r="L301" s="13">
        <v>7318.61</v>
      </c>
      <c r="M301" s="13">
        <v>6849.68</v>
      </c>
      <c r="N301" s="13">
        <v>7160.5</v>
      </c>
      <c r="O301" s="13">
        <v>7212.07</v>
      </c>
    </row>
    <row r="302" spans="1:15" ht="11.25" x14ac:dyDescent="0.2">
      <c r="A302" s="10">
        <v>145215</v>
      </c>
      <c r="B302" s="12" t="s">
        <v>29</v>
      </c>
      <c r="C302" s="13">
        <v>10749.99</v>
      </c>
      <c r="D302" s="13">
        <v>8520.7999999999993</v>
      </c>
      <c r="E302" s="13">
        <v>8358.17</v>
      </c>
      <c r="F302" s="13">
        <v>9268.61</v>
      </c>
      <c r="G302" s="13">
        <v>10917.23</v>
      </c>
      <c r="H302" s="13">
        <v>13981.19</v>
      </c>
      <c r="I302" s="13">
        <v>16303.14</v>
      </c>
      <c r="J302" s="13">
        <v>18112.07</v>
      </c>
      <c r="K302" s="13">
        <v>18265.419999999998</v>
      </c>
      <c r="L302" s="13">
        <v>18118.669999999998</v>
      </c>
      <c r="M302" s="13">
        <v>17243.38</v>
      </c>
      <c r="N302" s="13">
        <v>17649.21</v>
      </c>
      <c r="O302" s="13">
        <v>16932.98</v>
      </c>
    </row>
    <row r="303" spans="1:15" ht="11.25" x14ac:dyDescent="0.2">
      <c r="A303" s="10">
        <v>145220</v>
      </c>
      <c r="B303" s="12" t="s">
        <v>30</v>
      </c>
      <c r="C303" s="13">
        <v>25003.84</v>
      </c>
      <c r="D303" s="13">
        <v>24141.74</v>
      </c>
      <c r="E303" s="13">
        <v>22720.7</v>
      </c>
      <c r="F303" s="13">
        <v>20929.87</v>
      </c>
      <c r="G303" s="13">
        <v>19015.2</v>
      </c>
      <c r="H303" s="13">
        <v>17937.400000000001</v>
      </c>
      <c r="I303" s="13">
        <v>17224.63</v>
      </c>
      <c r="J303" s="13">
        <v>16447.490000000002</v>
      </c>
      <c r="K303" s="13">
        <v>18976.93</v>
      </c>
      <c r="L303" s="13">
        <v>21022.02</v>
      </c>
      <c r="M303" s="13">
        <v>23761.759999999998</v>
      </c>
      <c r="N303" s="13">
        <v>26634.03</v>
      </c>
      <c r="O303" s="13">
        <v>28187.56</v>
      </c>
    </row>
    <row r="304" spans="1:15" ht="11.25" x14ac:dyDescent="0.2">
      <c r="A304" s="10">
        <v>145225</v>
      </c>
      <c r="B304" s="12" t="s">
        <v>31</v>
      </c>
      <c r="C304" s="13">
        <v>62537.599999999999</v>
      </c>
      <c r="D304" s="13">
        <v>66175.259999999995</v>
      </c>
      <c r="E304" s="13">
        <v>69368.91</v>
      </c>
      <c r="F304" s="13">
        <v>72444.33</v>
      </c>
      <c r="G304" s="13">
        <v>69521.929999999993</v>
      </c>
      <c r="H304" s="13">
        <v>72201.48</v>
      </c>
      <c r="I304" s="13">
        <v>74741.55</v>
      </c>
      <c r="J304" s="13">
        <v>77387.070000000007</v>
      </c>
      <c r="K304" s="13">
        <v>79796.59</v>
      </c>
      <c r="L304" s="13">
        <v>81818.47</v>
      </c>
      <c r="M304" s="13">
        <v>63799.47</v>
      </c>
      <c r="N304" s="13">
        <v>66399.09</v>
      </c>
      <c r="O304" s="13">
        <v>61510.71</v>
      </c>
    </row>
    <row r="305" spans="1:15" ht="11.25" x14ac:dyDescent="0.2">
      <c r="A305" s="10">
        <v>1456</v>
      </c>
      <c r="B305" s="12" t="s">
        <v>398</v>
      </c>
      <c r="C305" s="13">
        <v>0</v>
      </c>
      <c r="D305" s="13">
        <v>0</v>
      </c>
      <c r="E305" s="13">
        <v>0</v>
      </c>
      <c r="F305" s="13">
        <v>0</v>
      </c>
      <c r="G305" s="13">
        <v>0</v>
      </c>
      <c r="H305" s="13">
        <v>0</v>
      </c>
      <c r="I305" s="13">
        <v>0</v>
      </c>
      <c r="J305" s="13">
        <v>0</v>
      </c>
      <c r="K305" s="13">
        <v>0</v>
      </c>
      <c r="L305" s="13">
        <v>0</v>
      </c>
      <c r="M305" s="13">
        <v>0</v>
      </c>
      <c r="N305" s="13">
        <v>0</v>
      </c>
      <c r="O305" s="13">
        <v>0</v>
      </c>
    </row>
    <row r="306" spans="1:15" ht="11.25" x14ac:dyDescent="0.2">
      <c r="A306" s="10">
        <v>145605</v>
      </c>
      <c r="B306" s="12" t="s">
        <v>27</v>
      </c>
      <c r="C306" s="13">
        <v>0</v>
      </c>
      <c r="D306" s="13">
        <v>0</v>
      </c>
      <c r="E306" s="13">
        <v>0</v>
      </c>
      <c r="F306" s="13">
        <v>0</v>
      </c>
      <c r="G306" s="13">
        <v>0</v>
      </c>
      <c r="H306" s="13">
        <v>0</v>
      </c>
      <c r="I306" s="13">
        <v>0</v>
      </c>
      <c r="J306" s="13">
        <v>0</v>
      </c>
      <c r="K306" s="13">
        <v>0</v>
      </c>
      <c r="L306" s="13">
        <v>0</v>
      </c>
      <c r="M306" s="13">
        <v>0</v>
      </c>
      <c r="N306" s="13">
        <v>0</v>
      </c>
      <c r="O306" s="13">
        <v>0</v>
      </c>
    </row>
    <row r="307" spans="1:15" ht="11.25" x14ac:dyDescent="0.2">
      <c r="A307" s="10">
        <v>145610</v>
      </c>
      <c r="B307" s="12" t="s">
        <v>28</v>
      </c>
      <c r="C307" s="13">
        <v>0</v>
      </c>
      <c r="D307" s="13">
        <v>0</v>
      </c>
      <c r="E307" s="13">
        <v>0</v>
      </c>
      <c r="F307" s="13">
        <v>0</v>
      </c>
      <c r="G307" s="13">
        <v>0</v>
      </c>
      <c r="H307" s="13">
        <v>0</v>
      </c>
      <c r="I307" s="13">
        <v>0</v>
      </c>
      <c r="J307" s="13">
        <v>0</v>
      </c>
      <c r="K307" s="13">
        <v>0</v>
      </c>
      <c r="L307" s="13">
        <v>0</v>
      </c>
      <c r="M307" s="13">
        <v>0</v>
      </c>
      <c r="N307" s="13">
        <v>0</v>
      </c>
      <c r="O307" s="13">
        <v>0</v>
      </c>
    </row>
    <row r="308" spans="1:15" ht="11.25" x14ac:dyDescent="0.2">
      <c r="A308" s="10">
        <v>145615</v>
      </c>
      <c r="B308" s="12" t="s">
        <v>60</v>
      </c>
      <c r="C308" s="13">
        <v>0</v>
      </c>
      <c r="D308" s="13">
        <v>0</v>
      </c>
      <c r="E308" s="13">
        <v>0</v>
      </c>
      <c r="F308" s="13">
        <v>0</v>
      </c>
      <c r="G308" s="13">
        <v>0</v>
      </c>
      <c r="H308" s="13">
        <v>0</v>
      </c>
      <c r="I308" s="13">
        <v>0</v>
      </c>
      <c r="J308" s="13">
        <v>0</v>
      </c>
      <c r="K308" s="13">
        <v>0</v>
      </c>
      <c r="L308" s="13">
        <v>0</v>
      </c>
      <c r="M308" s="13">
        <v>0</v>
      </c>
      <c r="N308" s="13">
        <v>0</v>
      </c>
      <c r="O308" s="13">
        <v>0</v>
      </c>
    </row>
    <row r="309" spans="1:15" ht="11.25" x14ac:dyDescent="0.2">
      <c r="A309" s="10">
        <v>145620</v>
      </c>
      <c r="B309" s="12" t="s">
        <v>61</v>
      </c>
      <c r="C309" s="13">
        <v>0</v>
      </c>
      <c r="D309" s="13">
        <v>0</v>
      </c>
      <c r="E309" s="13">
        <v>0</v>
      </c>
      <c r="F309" s="13">
        <v>0</v>
      </c>
      <c r="G309" s="13">
        <v>0</v>
      </c>
      <c r="H309" s="13">
        <v>0</v>
      </c>
      <c r="I309" s="13">
        <v>0</v>
      </c>
      <c r="J309" s="13">
        <v>0</v>
      </c>
      <c r="K309" s="13">
        <v>0</v>
      </c>
      <c r="L309" s="13">
        <v>0</v>
      </c>
      <c r="M309" s="13">
        <v>0</v>
      </c>
      <c r="N309" s="13">
        <v>0</v>
      </c>
      <c r="O309" s="13">
        <v>0</v>
      </c>
    </row>
    <row r="310" spans="1:15" ht="11.25" x14ac:dyDescent="0.2">
      <c r="A310" s="10">
        <v>145625</v>
      </c>
      <c r="B310" s="12" t="s">
        <v>62</v>
      </c>
      <c r="C310" s="13">
        <v>0</v>
      </c>
      <c r="D310" s="13">
        <v>0</v>
      </c>
      <c r="E310" s="13">
        <v>0</v>
      </c>
      <c r="F310" s="13">
        <v>0</v>
      </c>
      <c r="G310" s="13">
        <v>0</v>
      </c>
      <c r="H310" s="13">
        <v>0</v>
      </c>
      <c r="I310" s="13">
        <v>0</v>
      </c>
      <c r="J310" s="13">
        <v>0</v>
      </c>
      <c r="K310" s="13">
        <v>0</v>
      </c>
      <c r="L310" s="13">
        <v>0</v>
      </c>
      <c r="M310" s="13">
        <v>0</v>
      </c>
      <c r="N310" s="13">
        <v>0</v>
      </c>
      <c r="O310" s="13">
        <v>0</v>
      </c>
    </row>
    <row r="311" spans="1:15" ht="11.25" x14ac:dyDescent="0.2">
      <c r="A311" s="10">
        <v>145630</v>
      </c>
      <c r="B311" s="12" t="s">
        <v>63</v>
      </c>
      <c r="C311" s="13">
        <v>0</v>
      </c>
      <c r="D311" s="13">
        <v>0</v>
      </c>
      <c r="E311" s="13">
        <v>0</v>
      </c>
      <c r="F311" s="13">
        <v>0</v>
      </c>
      <c r="G311" s="13">
        <v>0</v>
      </c>
      <c r="H311" s="13">
        <v>0</v>
      </c>
      <c r="I311" s="13">
        <v>0</v>
      </c>
      <c r="J311" s="13">
        <v>0</v>
      </c>
      <c r="K311" s="13">
        <v>0</v>
      </c>
      <c r="L311" s="13">
        <v>0</v>
      </c>
      <c r="M311" s="13">
        <v>0</v>
      </c>
      <c r="N311" s="13">
        <v>0</v>
      </c>
      <c r="O311" s="13">
        <v>0</v>
      </c>
    </row>
    <row r="312" spans="1:15" ht="11.25" x14ac:dyDescent="0.2">
      <c r="A312" s="10">
        <v>1457</v>
      </c>
      <c r="B312" s="12" t="s">
        <v>494</v>
      </c>
      <c r="C312" s="13">
        <v>0</v>
      </c>
      <c r="D312" s="13">
        <v>0</v>
      </c>
      <c r="E312" s="13">
        <v>0</v>
      </c>
      <c r="F312" s="13">
        <v>0</v>
      </c>
      <c r="G312" s="13">
        <v>0</v>
      </c>
      <c r="H312" s="13">
        <v>0</v>
      </c>
      <c r="I312" s="13">
        <v>0</v>
      </c>
      <c r="J312" s="13">
        <v>0</v>
      </c>
      <c r="K312" s="13">
        <v>0</v>
      </c>
      <c r="L312" s="13">
        <v>0</v>
      </c>
      <c r="M312" s="13">
        <v>0</v>
      </c>
      <c r="N312" s="13">
        <v>0</v>
      </c>
      <c r="O312" s="13">
        <v>0</v>
      </c>
    </row>
    <row r="313" spans="1:15" ht="11.25" x14ac:dyDescent="0.2">
      <c r="A313" s="10">
        <v>145705</v>
      </c>
      <c r="B313" s="12" t="s">
        <v>27</v>
      </c>
      <c r="C313" s="13">
        <v>0</v>
      </c>
      <c r="D313" s="13">
        <v>0</v>
      </c>
      <c r="E313" s="13">
        <v>0</v>
      </c>
      <c r="F313" s="13">
        <v>0</v>
      </c>
      <c r="G313" s="13">
        <v>0</v>
      </c>
      <c r="H313" s="13">
        <v>0</v>
      </c>
      <c r="I313" s="13">
        <v>0</v>
      </c>
      <c r="J313" s="13">
        <v>0</v>
      </c>
      <c r="K313" s="13">
        <v>0</v>
      </c>
      <c r="L313" s="13">
        <v>0</v>
      </c>
      <c r="M313" s="13">
        <v>0</v>
      </c>
      <c r="N313" s="13">
        <v>0</v>
      </c>
      <c r="O313" s="13">
        <v>0</v>
      </c>
    </row>
    <row r="314" spans="1:15" ht="11.25" x14ac:dyDescent="0.2">
      <c r="A314" s="10">
        <v>145710</v>
      </c>
      <c r="B314" s="12" t="s">
        <v>28</v>
      </c>
      <c r="C314" s="13">
        <v>0</v>
      </c>
      <c r="D314" s="13">
        <v>0</v>
      </c>
      <c r="E314" s="13">
        <v>0</v>
      </c>
      <c r="F314" s="13">
        <v>0</v>
      </c>
      <c r="G314" s="13">
        <v>0</v>
      </c>
      <c r="H314" s="13">
        <v>0</v>
      </c>
      <c r="I314" s="13">
        <v>0</v>
      </c>
      <c r="J314" s="13">
        <v>0</v>
      </c>
      <c r="K314" s="13">
        <v>0</v>
      </c>
      <c r="L314" s="13">
        <v>0</v>
      </c>
      <c r="M314" s="13">
        <v>0</v>
      </c>
      <c r="N314" s="13">
        <v>0</v>
      </c>
      <c r="O314" s="13">
        <v>0</v>
      </c>
    </row>
    <row r="315" spans="1:15" ht="11.25" x14ac:dyDescent="0.2">
      <c r="A315" s="10">
        <v>145715</v>
      </c>
      <c r="B315" s="12" t="s">
        <v>29</v>
      </c>
      <c r="C315" s="13">
        <v>0</v>
      </c>
      <c r="D315" s="13">
        <v>0</v>
      </c>
      <c r="E315" s="13">
        <v>0</v>
      </c>
      <c r="F315" s="13">
        <v>0</v>
      </c>
      <c r="G315" s="13">
        <v>0</v>
      </c>
      <c r="H315" s="13">
        <v>0</v>
      </c>
      <c r="I315" s="13">
        <v>0</v>
      </c>
      <c r="J315" s="13">
        <v>0</v>
      </c>
      <c r="K315" s="13">
        <v>0</v>
      </c>
      <c r="L315" s="13">
        <v>0</v>
      </c>
      <c r="M315" s="13">
        <v>0</v>
      </c>
      <c r="N315" s="13">
        <v>0</v>
      </c>
      <c r="O315" s="13">
        <v>0</v>
      </c>
    </row>
    <row r="316" spans="1:15" ht="11.25" x14ac:dyDescent="0.2">
      <c r="A316" s="10">
        <v>145720</v>
      </c>
      <c r="B316" s="12" t="s">
        <v>30</v>
      </c>
      <c r="C316" s="13">
        <v>0</v>
      </c>
      <c r="D316" s="13">
        <v>0</v>
      </c>
      <c r="E316" s="13">
        <v>0</v>
      </c>
      <c r="F316" s="13">
        <v>0</v>
      </c>
      <c r="G316" s="13">
        <v>0</v>
      </c>
      <c r="H316" s="13">
        <v>0</v>
      </c>
      <c r="I316" s="13">
        <v>0</v>
      </c>
      <c r="J316" s="13">
        <v>0</v>
      </c>
      <c r="K316" s="13">
        <v>0</v>
      </c>
      <c r="L316" s="13">
        <v>0</v>
      </c>
      <c r="M316" s="13">
        <v>0</v>
      </c>
      <c r="N316" s="13">
        <v>0</v>
      </c>
      <c r="O316" s="13">
        <v>0</v>
      </c>
    </row>
    <row r="317" spans="1:15" ht="11.25" x14ac:dyDescent="0.2">
      <c r="A317" s="10">
        <v>145725</v>
      </c>
      <c r="B317" s="12" t="s">
        <v>31</v>
      </c>
      <c r="C317" s="13">
        <v>0</v>
      </c>
      <c r="D317" s="13">
        <v>0</v>
      </c>
      <c r="E317" s="13">
        <v>0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v>0</v>
      </c>
      <c r="L317" s="13">
        <v>0</v>
      </c>
      <c r="M317" s="13">
        <v>0</v>
      </c>
      <c r="N317" s="13">
        <v>0</v>
      </c>
      <c r="O317" s="13">
        <v>0</v>
      </c>
    </row>
    <row r="318" spans="1:15" ht="11.25" x14ac:dyDescent="0.2">
      <c r="A318" s="10">
        <v>1458</v>
      </c>
      <c r="B318" s="12" t="s">
        <v>495</v>
      </c>
      <c r="C318" s="13">
        <v>0</v>
      </c>
      <c r="D318" s="13">
        <v>0</v>
      </c>
      <c r="E318" s="13">
        <v>0</v>
      </c>
      <c r="F318" s="13">
        <v>0</v>
      </c>
      <c r="G318" s="13">
        <v>0</v>
      </c>
      <c r="H318" s="13">
        <v>0</v>
      </c>
      <c r="I318" s="13">
        <v>0</v>
      </c>
      <c r="J318" s="13">
        <v>0</v>
      </c>
      <c r="K318" s="13">
        <v>0</v>
      </c>
      <c r="L318" s="13">
        <v>0</v>
      </c>
      <c r="M318" s="13">
        <v>0.09</v>
      </c>
      <c r="N318" s="13">
        <v>13.84</v>
      </c>
      <c r="O318" s="13">
        <v>36.049999999999997</v>
      </c>
    </row>
    <row r="319" spans="1:15" ht="11.25" x14ac:dyDescent="0.2">
      <c r="A319" s="10">
        <v>145805</v>
      </c>
      <c r="B319" s="12" t="s">
        <v>27</v>
      </c>
      <c r="C319" s="13">
        <v>0</v>
      </c>
      <c r="D319" s="13">
        <v>0</v>
      </c>
      <c r="E319" s="13">
        <v>0</v>
      </c>
      <c r="F319" s="13">
        <v>0</v>
      </c>
      <c r="G319" s="13">
        <v>0</v>
      </c>
      <c r="H319" s="13">
        <v>0</v>
      </c>
      <c r="I319" s="13">
        <v>0</v>
      </c>
      <c r="J319" s="13">
        <v>0</v>
      </c>
      <c r="K319" s="13">
        <v>0</v>
      </c>
      <c r="L319" s="13">
        <v>0</v>
      </c>
      <c r="M319" s="13">
        <v>0</v>
      </c>
      <c r="N319" s="13">
        <v>0</v>
      </c>
      <c r="O319" s="13">
        <v>0</v>
      </c>
    </row>
    <row r="320" spans="1:15" ht="11.25" x14ac:dyDescent="0.2">
      <c r="A320" s="10">
        <v>145810</v>
      </c>
      <c r="B320" s="12" t="s">
        <v>28</v>
      </c>
      <c r="C320" s="13">
        <v>0</v>
      </c>
      <c r="D320" s="13">
        <v>0</v>
      </c>
      <c r="E320" s="13">
        <v>0</v>
      </c>
      <c r="F320" s="13">
        <v>0</v>
      </c>
      <c r="G320" s="13">
        <v>0</v>
      </c>
      <c r="H320" s="13">
        <v>0</v>
      </c>
      <c r="I320" s="13">
        <v>0</v>
      </c>
      <c r="J320" s="13">
        <v>0</v>
      </c>
      <c r="K320" s="13">
        <v>0</v>
      </c>
      <c r="L320" s="13">
        <v>0</v>
      </c>
      <c r="M320" s="13">
        <v>0.09</v>
      </c>
      <c r="N320" s="13">
        <v>13.84</v>
      </c>
      <c r="O320" s="13">
        <v>14.72</v>
      </c>
    </row>
    <row r="321" spans="1:15" ht="11.25" x14ac:dyDescent="0.2">
      <c r="A321" s="10">
        <v>145815</v>
      </c>
      <c r="B321" s="12" t="s">
        <v>29</v>
      </c>
      <c r="C321" s="13">
        <v>0</v>
      </c>
      <c r="D321" s="13">
        <v>0</v>
      </c>
      <c r="E321" s="13">
        <v>0</v>
      </c>
      <c r="F321" s="13">
        <v>0</v>
      </c>
      <c r="G321" s="13">
        <v>0</v>
      </c>
      <c r="H321" s="13">
        <v>0</v>
      </c>
      <c r="I321" s="13">
        <v>0</v>
      </c>
      <c r="J321" s="13">
        <v>0</v>
      </c>
      <c r="K321" s="13">
        <v>0</v>
      </c>
      <c r="L321" s="13">
        <v>0</v>
      </c>
      <c r="M321" s="13">
        <v>0</v>
      </c>
      <c r="N321" s="13">
        <v>0</v>
      </c>
      <c r="O321" s="13">
        <v>21.33</v>
      </c>
    </row>
    <row r="322" spans="1:15" ht="11.25" x14ac:dyDescent="0.2">
      <c r="A322" s="10">
        <v>145820</v>
      </c>
      <c r="B322" s="12" t="s">
        <v>57</v>
      </c>
      <c r="C322" s="13">
        <v>0</v>
      </c>
      <c r="D322" s="13">
        <v>0</v>
      </c>
      <c r="E322" s="13">
        <v>0</v>
      </c>
      <c r="F322" s="13">
        <v>0</v>
      </c>
      <c r="G322" s="13">
        <v>0</v>
      </c>
      <c r="H322" s="13">
        <v>0</v>
      </c>
      <c r="I322" s="13">
        <v>0</v>
      </c>
      <c r="J322" s="13">
        <v>0</v>
      </c>
      <c r="K322" s="13">
        <v>0</v>
      </c>
      <c r="L322" s="13">
        <v>0</v>
      </c>
      <c r="M322" s="13">
        <v>0</v>
      </c>
      <c r="N322" s="13">
        <v>0</v>
      </c>
      <c r="O322" s="13">
        <v>0</v>
      </c>
    </row>
    <row r="323" spans="1:15" ht="11.25" x14ac:dyDescent="0.2">
      <c r="A323" s="10">
        <v>145825</v>
      </c>
      <c r="B323" s="12" t="s">
        <v>58</v>
      </c>
      <c r="C323" s="13">
        <v>0</v>
      </c>
      <c r="D323" s="13">
        <v>0</v>
      </c>
      <c r="E323" s="13">
        <v>0</v>
      </c>
      <c r="F323" s="13">
        <v>0</v>
      </c>
      <c r="G323" s="13">
        <v>0</v>
      </c>
      <c r="H323" s="13">
        <v>0</v>
      </c>
      <c r="I323" s="13">
        <v>0</v>
      </c>
      <c r="J323" s="13">
        <v>0</v>
      </c>
      <c r="K323" s="13">
        <v>0</v>
      </c>
      <c r="L323" s="13">
        <v>0</v>
      </c>
      <c r="M323" s="13">
        <v>0</v>
      </c>
      <c r="N323" s="13">
        <v>0</v>
      </c>
      <c r="O323" s="13">
        <v>0</v>
      </c>
    </row>
    <row r="324" spans="1:15" ht="11.25" x14ac:dyDescent="0.2">
      <c r="A324" s="10">
        <v>1459</v>
      </c>
      <c r="B324" s="12" t="s">
        <v>65</v>
      </c>
      <c r="C324" s="13">
        <v>0</v>
      </c>
      <c r="D324" s="13">
        <v>0</v>
      </c>
      <c r="E324" s="13">
        <v>0</v>
      </c>
      <c r="F324" s="13">
        <v>0</v>
      </c>
      <c r="G324" s="13">
        <v>0</v>
      </c>
      <c r="H324" s="13">
        <v>0</v>
      </c>
      <c r="I324" s="13">
        <v>0</v>
      </c>
      <c r="J324" s="13">
        <v>0</v>
      </c>
      <c r="K324" s="13">
        <v>0</v>
      </c>
      <c r="L324" s="13">
        <v>0</v>
      </c>
      <c r="M324" s="13">
        <v>0</v>
      </c>
      <c r="N324" s="13">
        <v>0</v>
      </c>
      <c r="O324" s="13">
        <v>0</v>
      </c>
    </row>
    <row r="325" spans="1:15" ht="11.25" x14ac:dyDescent="0.2">
      <c r="A325" s="10">
        <v>145905</v>
      </c>
      <c r="B325" s="12" t="s">
        <v>27</v>
      </c>
      <c r="C325" s="13">
        <v>0</v>
      </c>
      <c r="D325" s="13">
        <v>0</v>
      </c>
      <c r="E325" s="13">
        <v>0</v>
      </c>
      <c r="F325" s="13">
        <v>0</v>
      </c>
      <c r="G325" s="13">
        <v>0</v>
      </c>
      <c r="H325" s="13">
        <v>0</v>
      </c>
      <c r="I325" s="13">
        <v>0</v>
      </c>
      <c r="J325" s="13">
        <v>0</v>
      </c>
      <c r="K325" s="13">
        <v>0</v>
      </c>
      <c r="L325" s="13">
        <v>0</v>
      </c>
      <c r="M325" s="13">
        <v>0</v>
      </c>
      <c r="N325" s="13">
        <v>0</v>
      </c>
      <c r="O325" s="13">
        <v>0</v>
      </c>
    </row>
    <row r="326" spans="1:15" ht="11.25" x14ac:dyDescent="0.2">
      <c r="A326" s="10">
        <v>145910</v>
      </c>
      <c r="B326" s="12" t="s">
        <v>28</v>
      </c>
      <c r="C326" s="13">
        <v>0</v>
      </c>
      <c r="D326" s="13">
        <v>0</v>
      </c>
      <c r="E326" s="13">
        <v>0</v>
      </c>
      <c r="F326" s="13">
        <v>0</v>
      </c>
      <c r="G326" s="13">
        <v>0</v>
      </c>
      <c r="H326" s="13">
        <v>0</v>
      </c>
      <c r="I326" s="13">
        <v>0</v>
      </c>
      <c r="J326" s="13">
        <v>0</v>
      </c>
      <c r="K326" s="13">
        <v>0</v>
      </c>
      <c r="L326" s="13">
        <v>0</v>
      </c>
      <c r="M326" s="13">
        <v>0</v>
      </c>
      <c r="N326" s="13">
        <v>0</v>
      </c>
      <c r="O326" s="13">
        <v>0</v>
      </c>
    </row>
    <row r="327" spans="1:15" ht="11.25" x14ac:dyDescent="0.2">
      <c r="A327" s="10">
        <v>145915</v>
      </c>
      <c r="B327" s="12" t="s">
        <v>60</v>
      </c>
      <c r="C327" s="13">
        <v>0</v>
      </c>
      <c r="D327" s="13">
        <v>0</v>
      </c>
      <c r="E327" s="13">
        <v>0</v>
      </c>
      <c r="F327" s="13">
        <v>0</v>
      </c>
      <c r="G327" s="13">
        <v>0</v>
      </c>
      <c r="H327" s="13">
        <v>0</v>
      </c>
      <c r="I327" s="13">
        <v>0</v>
      </c>
      <c r="J327" s="13">
        <v>0</v>
      </c>
      <c r="K327" s="13">
        <v>0</v>
      </c>
      <c r="L327" s="13">
        <v>0</v>
      </c>
      <c r="M327" s="13">
        <v>0</v>
      </c>
      <c r="N327" s="13">
        <v>0</v>
      </c>
      <c r="O327" s="13">
        <v>0</v>
      </c>
    </row>
    <row r="328" spans="1:15" ht="11.25" x14ac:dyDescent="0.2">
      <c r="A328" s="10">
        <v>145920</v>
      </c>
      <c r="B328" s="12" t="s">
        <v>61</v>
      </c>
      <c r="C328" s="13">
        <v>0</v>
      </c>
      <c r="D328" s="13">
        <v>0</v>
      </c>
      <c r="E328" s="13">
        <v>0</v>
      </c>
      <c r="F328" s="13">
        <v>0</v>
      </c>
      <c r="G328" s="13">
        <v>0</v>
      </c>
      <c r="H328" s="13">
        <v>0</v>
      </c>
      <c r="I328" s="13">
        <v>0</v>
      </c>
      <c r="J328" s="13">
        <v>0</v>
      </c>
      <c r="K328" s="13">
        <v>0</v>
      </c>
      <c r="L328" s="13">
        <v>0</v>
      </c>
      <c r="M328" s="13">
        <v>0</v>
      </c>
      <c r="N328" s="13">
        <v>0</v>
      </c>
      <c r="O328" s="13">
        <v>0</v>
      </c>
    </row>
    <row r="329" spans="1:15" ht="11.25" x14ac:dyDescent="0.2">
      <c r="A329" s="10">
        <v>145925</v>
      </c>
      <c r="B329" s="12" t="s">
        <v>62</v>
      </c>
      <c r="C329" s="13">
        <v>0</v>
      </c>
      <c r="D329" s="13">
        <v>0</v>
      </c>
      <c r="E329" s="13">
        <v>0</v>
      </c>
      <c r="F329" s="13">
        <v>0</v>
      </c>
      <c r="G329" s="13">
        <v>0</v>
      </c>
      <c r="H329" s="13">
        <v>0</v>
      </c>
      <c r="I329" s="13">
        <v>0</v>
      </c>
      <c r="J329" s="13">
        <v>0</v>
      </c>
      <c r="K329" s="13">
        <v>0</v>
      </c>
      <c r="L329" s="13">
        <v>0</v>
      </c>
      <c r="M329" s="13">
        <v>0</v>
      </c>
      <c r="N329" s="13">
        <v>0</v>
      </c>
      <c r="O329" s="13">
        <v>0</v>
      </c>
    </row>
    <row r="330" spans="1:15" ht="11.25" x14ac:dyDescent="0.2">
      <c r="A330" s="10">
        <v>145930</v>
      </c>
      <c r="B330" s="12" t="s">
        <v>63</v>
      </c>
      <c r="C330" s="13">
        <v>0</v>
      </c>
      <c r="D330" s="13">
        <v>0</v>
      </c>
      <c r="E330" s="13">
        <v>0</v>
      </c>
      <c r="F330" s="13">
        <v>0</v>
      </c>
      <c r="G330" s="13">
        <v>0</v>
      </c>
      <c r="H330" s="13">
        <v>0</v>
      </c>
      <c r="I330" s="13">
        <v>0</v>
      </c>
      <c r="J330" s="13">
        <v>0</v>
      </c>
      <c r="K330" s="13">
        <v>0</v>
      </c>
      <c r="L330" s="13">
        <v>0</v>
      </c>
      <c r="M330" s="13">
        <v>0</v>
      </c>
      <c r="N330" s="13">
        <v>0</v>
      </c>
      <c r="O330" s="13">
        <v>0</v>
      </c>
    </row>
    <row r="331" spans="1:15" ht="11.25" x14ac:dyDescent="0.2">
      <c r="A331" s="10">
        <v>1460</v>
      </c>
      <c r="B331" s="12" t="s">
        <v>66</v>
      </c>
      <c r="C331" s="13">
        <v>0</v>
      </c>
      <c r="D331" s="13">
        <v>0</v>
      </c>
      <c r="E331" s="13">
        <v>0</v>
      </c>
      <c r="F331" s="13">
        <v>0</v>
      </c>
      <c r="G331" s="13">
        <v>0</v>
      </c>
      <c r="H331" s="13">
        <v>0</v>
      </c>
      <c r="I331" s="13">
        <v>3.4</v>
      </c>
      <c r="J331" s="13">
        <v>8.82</v>
      </c>
      <c r="K331" s="13">
        <v>21.77</v>
      </c>
      <c r="L331" s="13">
        <v>32.89</v>
      </c>
      <c r="M331" s="13">
        <v>48.28</v>
      </c>
      <c r="N331" s="13">
        <v>70.83</v>
      </c>
      <c r="O331" s="13">
        <v>100.17</v>
      </c>
    </row>
    <row r="332" spans="1:15" ht="11.25" x14ac:dyDescent="0.2">
      <c r="A332" s="10">
        <v>146005</v>
      </c>
      <c r="B332" s="12" t="s">
        <v>27</v>
      </c>
      <c r="C332" s="13">
        <v>0</v>
      </c>
      <c r="D332" s="13">
        <v>0</v>
      </c>
      <c r="E332" s="13">
        <v>0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v>0</v>
      </c>
      <c r="L332" s="13">
        <v>0</v>
      </c>
      <c r="M332" s="13">
        <v>0</v>
      </c>
      <c r="N332" s="13">
        <v>0</v>
      </c>
      <c r="O332" s="13">
        <v>0</v>
      </c>
    </row>
    <row r="333" spans="1:15" ht="11.25" x14ac:dyDescent="0.2">
      <c r="A333" s="10">
        <v>146010</v>
      </c>
      <c r="B333" s="12" t="s">
        <v>28</v>
      </c>
      <c r="C333" s="13">
        <v>0</v>
      </c>
      <c r="D333" s="13">
        <v>0</v>
      </c>
      <c r="E333" s="13">
        <v>0</v>
      </c>
      <c r="F333" s="13">
        <v>0</v>
      </c>
      <c r="G333" s="13">
        <v>0</v>
      </c>
      <c r="H333" s="13">
        <v>0</v>
      </c>
      <c r="I333" s="13">
        <v>3.4</v>
      </c>
      <c r="J333" s="13">
        <v>6</v>
      </c>
      <c r="K333" s="13">
        <v>12.95</v>
      </c>
      <c r="L333" s="13">
        <v>18.989999999999998</v>
      </c>
      <c r="M333" s="13">
        <v>18.77</v>
      </c>
      <c r="N333" s="13">
        <v>22.55</v>
      </c>
      <c r="O333" s="13">
        <v>30.12</v>
      </c>
    </row>
    <row r="334" spans="1:15" ht="11.25" x14ac:dyDescent="0.2">
      <c r="A334" s="10">
        <v>146015</v>
      </c>
      <c r="B334" s="12" t="s">
        <v>29</v>
      </c>
      <c r="C334" s="13">
        <v>0</v>
      </c>
      <c r="D334" s="13">
        <v>0</v>
      </c>
      <c r="E334" s="13">
        <v>0</v>
      </c>
      <c r="F334" s="13">
        <v>0</v>
      </c>
      <c r="G334" s="13">
        <v>0</v>
      </c>
      <c r="H334" s="13">
        <v>0</v>
      </c>
      <c r="I334" s="13">
        <v>0</v>
      </c>
      <c r="J334" s="13">
        <v>2.82</v>
      </c>
      <c r="K334" s="13">
        <v>8.82</v>
      </c>
      <c r="L334" s="13">
        <v>13.9</v>
      </c>
      <c r="M334" s="13">
        <v>27.52</v>
      </c>
      <c r="N334" s="13">
        <v>40.29</v>
      </c>
      <c r="O334" s="13">
        <v>56.14</v>
      </c>
    </row>
    <row r="335" spans="1:15" ht="11.25" x14ac:dyDescent="0.2">
      <c r="A335" s="10">
        <v>146020</v>
      </c>
      <c r="B335" s="12" t="s">
        <v>30</v>
      </c>
      <c r="C335" s="13">
        <v>0</v>
      </c>
      <c r="D335" s="13">
        <v>0</v>
      </c>
      <c r="E335" s="13">
        <v>0</v>
      </c>
      <c r="F335" s="13">
        <v>0</v>
      </c>
      <c r="G335" s="13">
        <v>0</v>
      </c>
      <c r="H335" s="13">
        <v>0</v>
      </c>
      <c r="I335" s="13">
        <v>0</v>
      </c>
      <c r="J335" s="13">
        <v>0</v>
      </c>
      <c r="K335" s="13">
        <v>0</v>
      </c>
      <c r="L335" s="13">
        <v>0</v>
      </c>
      <c r="M335" s="13">
        <v>1.99</v>
      </c>
      <c r="N335" s="13">
        <v>8</v>
      </c>
      <c r="O335" s="13">
        <v>13.9</v>
      </c>
    </row>
    <row r="336" spans="1:15" ht="11.25" x14ac:dyDescent="0.2">
      <c r="A336" s="10">
        <v>146025</v>
      </c>
      <c r="B336" s="12" t="s">
        <v>31</v>
      </c>
      <c r="C336" s="13">
        <v>0</v>
      </c>
      <c r="D336" s="13">
        <v>0</v>
      </c>
      <c r="E336" s="13">
        <v>0</v>
      </c>
      <c r="F336" s="13">
        <v>0</v>
      </c>
      <c r="G336" s="13">
        <v>0</v>
      </c>
      <c r="H336" s="13">
        <v>0</v>
      </c>
      <c r="I336" s="13">
        <v>0</v>
      </c>
      <c r="J336" s="13">
        <v>0</v>
      </c>
      <c r="K336" s="13">
        <v>0</v>
      </c>
      <c r="L336" s="13">
        <v>0</v>
      </c>
      <c r="M336" s="13">
        <v>0</v>
      </c>
      <c r="N336" s="13">
        <v>0</v>
      </c>
      <c r="O336" s="13">
        <v>0</v>
      </c>
    </row>
    <row r="337" spans="1:15" ht="11.25" x14ac:dyDescent="0.2">
      <c r="A337" s="10">
        <v>1464</v>
      </c>
      <c r="B337" s="12" t="s">
        <v>399</v>
      </c>
      <c r="C337" s="13">
        <v>0</v>
      </c>
      <c r="D337" s="13">
        <v>0</v>
      </c>
      <c r="E337" s="13">
        <v>0</v>
      </c>
      <c r="F337" s="13">
        <v>0</v>
      </c>
      <c r="G337" s="13">
        <v>0</v>
      </c>
      <c r="H337" s="13">
        <v>0</v>
      </c>
      <c r="I337" s="13">
        <v>0</v>
      </c>
      <c r="J337" s="13">
        <v>0</v>
      </c>
      <c r="K337" s="13">
        <v>0</v>
      </c>
      <c r="L337" s="13">
        <v>0</v>
      </c>
      <c r="M337" s="13">
        <v>0</v>
      </c>
      <c r="N337" s="13">
        <v>0</v>
      </c>
      <c r="O337" s="13">
        <v>0</v>
      </c>
    </row>
    <row r="338" spans="1:15" ht="11.25" x14ac:dyDescent="0.2">
      <c r="A338" s="10">
        <v>146405</v>
      </c>
      <c r="B338" s="12" t="s">
        <v>27</v>
      </c>
      <c r="C338" s="13">
        <v>0</v>
      </c>
      <c r="D338" s="13">
        <v>0</v>
      </c>
      <c r="E338" s="13">
        <v>0</v>
      </c>
      <c r="F338" s="13">
        <v>0</v>
      </c>
      <c r="G338" s="13">
        <v>0</v>
      </c>
      <c r="H338" s="13">
        <v>0</v>
      </c>
      <c r="I338" s="13">
        <v>0</v>
      </c>
      <c r="J338" s="13">
        <v>0</v>
      </c>
      <c r="K338" s="13">
        <v>0</v>
      </c>
      <c r="L338" s="13">
        <v>0</v>
      </c>
      <c r="M338" s="13">
        <v>0</v>
      </c>
      <c r="N338" s="13">
        <v>0</v>
      </c>
      <c r="O338" s="13">
        <v>0</v>
      </c>
    </row>
    <row r="339" spans="1:15" ht="11.25" x14ac:dyDescent="0.2">
      <c r="A339" s="10">
        <v>146410</v>
      </c>
      <c r="B339" s="12" t="s">
        <v>28</v>
      </c>
      <c r="C339" s="13">
        <v>0</v>
      </c>
      <c r="D339" s="13">
        <v>0</v>
      </c>
      <c r="E339" s="13">
        <v>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v>0</v>
      </c>
      <c r="L339" s="13">
        <v>0</v>
      </c>
      <c r="M339" s="13">
        <v>0</v>
      </c>
      <c r="N339" s="13">
        <v>0</v>
      </c>
      <c r="O339" s="13">
        <v>0</v>
      </c>
    </row>
    <row r="340" spans="1:15" ht="11.25" x14ac:dyDescent="0.2">
      <c r="A340" s="10">
        <v>146415</v>
      </c>
      <c r="B340" s="12" t="s">
        <v>60</v>
      </c>
      <c r="C340" s="13">
        <v>0</v>
      </c>
      <c r="D340" s="13">
        <v>0</v>
      </c>
      <c r="E340" s="13">
        <v>0</v>
      </c>
      <c r="F340" s="13">
        <v>0</v>
      </c>
      <c r="G340" s="13">
        <v>0</v>
      </c>
      <c r="H340" s="13">
        <v>0</v>
      </c>
      <c r="I340" s="13">
        <v>0</v>
      </c>
      <c r="J340" s="13">
        <v>0</v>
      </c>
      <c r="K340" s="13">
        <v>0</v>
      </c>
      <c r="L340" s="13">
        <v>0</v>
      </c>
      <c r="M340" s="13">
        <v>0</v>
      </c>
      <c r="N340" s="13">
        <v>0</v>
      </c>
      <c r="O340" s="13">
        <v>0</v>
      </c>
    </row>
    <row r="341" spans="1:15" ht="11.25" x14ac:dyDescent="0.2">
      <c r="A341" s="10">
        <v>146420</v>
      </c>
      <c r="B341" s="12" t="s">
        <v>61</v>
      </c>
      <c r="C341" s="13">
        <v>0</v>
      </c>
      <c r="D341" s="13">
        <v>0</v>
      </c>
      <c r="E341" s="13">
        <v>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v>0</v>
      </c>
      <c r="L341" s="13">
        <v>0</v>
      </c>
      <c r="M341" s="13">
        <v>0</v>
      </c>
      <c r="N341" s="13">
        <v>0</v>
      </c>
      <c r="O341" s="13">
        <v>0</v>
      </c>
    </row>
    <row r="342" spans="1:15" ht="11.25" x14ac:dyDescent="0.2">
      <c r="A342" s="10">
        <v>146425</v>
      </c>
      <c r="B342" s="12" t="s">
        <v>62</v>
      </c>
      <c r="C342" s="13">
        <v>0</v>
      </c>
      <c r="D342" s="13">
        <v>0</v>
      </c>
      <c r="E342" s="13">
        <v>0</v>
      </c>
      <c r="F342" s="13">
        <v>0</v>
      </c>
      <c r="G342" s="13">
        <v>0</v>
      </c>
      <c r="H342" s="13">
        <v>0</v>
      </c>
      <c r="I342" s="13">
        <v>0</v>
      </c>
      <c r="J342" s="13">
        <v>0</v>
      </c>
      <c r="K342" s="13">
        <v>0</v>
      </c>
      <c r="L342" s="13">
        <v>0</v>
      </c>
      <c r="M342" s="13">
        <v>0</v>
      </c>
      <c r="N342" s="13">
        <v>0</v>
      </c>
      <c r="O342" s="13">
        <v>0</v>
      </c>
    </row>
    <row r="343" spans="1:15" ht="11.25" x14ac:dyDescent="0.2">
      <c r="A343" s="10">
        <v>146430</v>
      </c>
      <c r="B343" s="12" t="s">
        <v>63</v>
      </c>
      <c r="C343" s="13">
        <v>0</v>
      </c>
      <c r="D343" s="13">
        <v>0</v>
      </c>
      <c r="E343" s="13">
        <v>0</v>
      </c>
      <c r="F343" s="13">
        <v>0</v>
      </c>
      <c r="G343" s="13">
        <v>0</v>
      </c>
      <c r="H343" s="13">
        <v>0</v>
      </c>
      <c r="I343" s="13">
        <v>0</v>
      </c>
      <c r="J343" s="13">
        <v>0</v>
      </c>
      <c r="K343" s="13">
        <v>0</v>
      </c>
      <c r="L343" s="13">
        <v>0</v>
      </c>
      <c r="M343" s="13">
        <v>0</v>
      </c>
      <c r="N343" s="13">
        <v>0</v>
      </c>
      <c r="O343" s="13">
        <v>0</v>
      </c>
    </row>
    <row r="344" spans="1:15" ht="11.25" x14ac:dyDescent="0.2">
      <c r="A344" s="10">
        <v>1465</v>
      </c>
      <c r="B344" s="12" t="s">
        <v>496</v>
      </c>
      <c r="C344" s="13">
        <v>0</v>
      </c>
      <c r="D344" s="13">
        <v>0</v>
      </c>
      <c r="E344" s="13">
        <v>0</v>
      </c>
      <c r="F344" s="13">
        <v>0</v>
      </c>
      <c r="G344" s="13">
        <v>0</v>
      </c>
      <c r="H344" s="13">
        <v>0</v>
      </c>
      <c r="I344" s="13">
        <v>0</v>
      </c>
      <c r="J344" s="13">
        <v>0</v>
      </c>
      <c r="K344" s="13">
        <v>0</v>
      </c>
      <c r="L344" s="13">
        <v>0</v>
      </c>
      <c r="M344" s="13">
        <v>0</v>
      </c>
      <c r="N344" s="13">
        <v>0</v>
      </c>
      <c r="O344" s="13">
        <v>0</v>
      </c>
    </row>
    <row r="345" spans="1:15" ht="11.25" x14ac:dyDescent="0.2">
      <c r="A345" s="10">
        <v>146505</v>
      </c>
      <c r="B345" s="12" t="s">
        <v>27</v>
      </c>
      <c r="C345" s="13">
        <v>0</v>
      </c>
      <c r="D345" s="13">
        <v>0</v>
      </c>
      <c r="E345" s="13">
        <v>0</v>
      </c>
      <c r="F345" s="13">
        <v>0</v>
      </c>
      <c r="G345" s="13">
        <v>0</v>
      </c>
      <c r="H345" s="13">
        <v>0</v>
      </c>
      <c r="I345" s="13">
        <v>0</v>
      </c>
      <c r="J345" s="13">
        <v>0</v>
      </c>
      <c r="K345" s="13">
        <v>0</v>
      </c>
      <c r="L345" s="13">
        <v>0</v>
      </c>
      <c r="M345" s="13">
        <v>0</v>
      </c>
      <c r="N345" s="13">
        <v>0</v>
      </c>
      <c r="O345" s="13">
        <v>0</v>
      </c>
    </row>
    <row r="346" spans="1:15" ht="11.25" x14ac:dyDescent="0.2">
      <c r="A346" s="10">
        <v>146510</v>
      </c>
      <c r="B346" s="12" t="s">
        <v>28</v>
      </c>
      <c r="C346" s="13">
        <v>0</v>
      </c>
      <c r="D346" s="13">
        <v>0</v>
      </c>
      <c r="E346" s="13">
        <v>0</v>
      </c>
      <c r="F346" s="13">
        <v>0</v>
      </c>
      <c r="G346" s="13">
        <v>0</v>
      </c>
      <c r="H346" s="13">
        <v>0</v>
      </c>
      <c r="I346" s="13">
        <v>0</v>
      </c>
      <c r="J346" s="13">
        <v>0</v>
      </c>
      <c r="K346" s="13">
        <v>0</v>
      </c>
      <c r="L346" s="13">
        <v>0</v>
      </c>
      <c r="M346" s="13">
        <v>0</v>
      </c>
      <c r="N346" s="13">
        <v>0</v>
      </c>
      <c r="O346" s="13">
        <v>0</v>
      </c>
    </row>
    <row r="347" spans="1:15" ht="11.25" x14ac:dyDescent="0.2">
      <c r="A347" s="10">
        <v>146515</v>
      </c>
      <c r="B347" s="12" t="s">
        <v>29</v>
      </c>
      <c r="C347" s="13">
        <v>0</v>
      </c>
      <c r="D347" s="13">
        <v>0</v>
      </c>
      <c r="E347" s="13">
        <v>0</v>
      </c>
      <c r="F347" s="13">
        <v>0</v>
      </c>
      <c r="G347" s="13">
        <v>0</v>
      </c>
      <c r="H347" s="13">
        <v>0</v>
      </c>
      <c r="I347" s="13">
        <v>0</v>
      </c>
      <c r="J347" s="13">
        <v>0</v>
      </c>
      <c r="K347" s="13">
        <v>0</v>
      </c>
      <c r="L347" s="13">
        <v>0</v>
      </c>
      <c r="M347" s="13">
        <v>0</v>
      </c>
      <c r="N347" s="13">
        <v>0</v>
      </c>
      <c r="O347" s="13">
        <v>0</v>
      </c>
    </row>
    <row r="348" spans="1:15" ht="11.25" x14ac:dyDescent="0.2">
      <c r="A348" s="10">
        <v>146520</v>
      </c>
      <c r="B348" s="12" t="s">
        <v>30</v>
      </c>
      <c r="C348" s="13">
        <v>0</v>
      </c>
      <c r="D348" s="13">
        <v>0</v>
      </c>
      <c r="E348" s="13">
        <v>0</v>
      </c>
      <c r="F348" s="13">
        <v>0</v>
      </c>
      <c r="G348" s="13">
        <v>0</v>
      </c>
      <c r="H348" s="13">
        <v>0</v>
      </c>
      <c r="I348" s="13">
        <v>0</v>
      </c>
      <c r="J348" s="13">
        <v>0</v>
      </c>
      <c r="K348" s="13">
        <v>0</v>
      </c>
      <c r="L348" s="13">
        <v>0</v>
      </c>
      <c r="M348" s="13">
        <v>0</v>
      </c>
      <c r="N348" s="13">
        <v>0</v>
      </c>
      <c r="O348" s="13">
        <v>0</v>
      </c>
    </row>
    <row r="349" spans="1:15" ht="11.25" x14ac:dyDescent="0.2">
      <c r="A349" s="10">
        <v>146525</v>
      </c>
      <c r="B349" s="12" t="s">
        <v>31</v>
      </c>
      <c r="C349" s="13">
        <v>0</v>
      </c>
      <c r="D349" s="13">
        <v>0</v>
      </c>
      <c r="E349" s="13">
        <v>0</v>
      </c>
      <c r="F349" s="13">
        <v>0</v>
      </c>
      <c r="G349" s="13">
        <v>0</v>
      </c>
      <c r="H349" s="13">
        <v>0</v>
      </c>
      <c r="I349" s="13">
        <v>0</v>
      </c>
      <c r="J349" s="13">
        <v>0</v>
      </c>
      <c r="K349" s="13">
        <v>0</v>
      </c>
      <c r="L349" s="13">
        <v>0</v>
      </c>
      <c r="M349" s="13">
        <v>0</v>
      </c>
      <c r="N349" s="13">
        <v>0</v>
      </c>
      <c r="O349" s="13">
        <v>0</v>
      </c>
    </row>
    <row r="350" spans="1:15" ht="11.25" x14ac:dyDescent="0.2">
      <c r="A350" s="10">
        <v>1466</v>
      </c>
      <c r="B350" s="12" t="s">
        <v>497</v>
      </c>
      <c r="C350" s="13">
        <v>0</v>
      </c>
      <c r="D350" s="13">
        <v>0</v>
      </c>
      <c r="E350" s="13">
        <v>11.56</v>
      </c>
      <c r="F350" s="13">
        <v>27.86</v>
      </c>
      <c r="G350" s="13">
        <v>44.36</v>
      </c>
      <c r="H350" s="13">
        <v>62.18</v>
      </c>
      <c r="I350" s="13">
        <v>79.12</v>
      </c>
      <c r="J350" s="13">
        <v>96.63</v>
      </c>
      <c r="K350" s="13">
        <v>114.02</v>
      </c>
      <c r="L350" s="13">
        <v>137.86000000000001</v>
      </c>
      <c r="M350" s="13">
        <v>163.21</v>
      </c>
      <c r="N350" s="13">
        <v>195.57</v>
      </c>
      <c r="O350" s="13">
        <v>73.790000000000006</v>
      </c>
    </row>
    <row r="351" spans="1:15" ht="11.25" x14ac:dyDescent="0.2">
      <c r="A351" s="10">
        <v>146605</v>
      </c>
      <c r="B351" s="12" t="s">
        <v>27</v>
      </c>
      <c r="C351" s="13">
        <v>0</v>
      </c>
      <c r="D351" s="13">
        <v>0</v>
      </c>
      <c r="E351" s="13">
        <v>0</v>
      </c>
      <c r="F351" s="13">
        <v>0</v>
      </c>
      <c r="G351" s="13">
        <v>0</v>
      </c>
      <c r="H351" s="13">
        <v>0</v>
      </c>
      <c r="I351" s="13">
        <v>0</v>
      </c>
      <c r="J351" s="13">
        <v>0</v>
      </c>
      <c r="K351" s="13">
        <v>0</v>
      </c>
      <c r="L351" s="13">
        <v>0</v>
      </c>
      <c r="M351" s="13">
        <v>0</v>
      </c>
      <c r="N351" s="13">
        <v>0</v>
      </c>
      <c r="O351" s="13">
        <v>0</v>
      </c>
    </row>
    <row r="352" spans="1:15" ht="11.25" x14ac:dyDescent="0.2">
      <c r="A352" s="10">
        <v>146610</v>
      </c>
      <c r="B352" s="12" t="s">
        <v>28</v>
      </c>
      <c r="C352" s="13">
        <v>0</v>
      </c>
      <c r="D352" s="13">
        <v>0</v>
      </c>
      <c r="E352" s="13">
        <v>11.56</v>
      </c>
      <c r="F352" s="13">
        <v>16.3</v>
      </c>
      <c r="G352" s="13">
        <v>16.5</v>
      </c>
      <c r="H352" s="13">
        <v>17.809999999999999</v>
      </c>
      <c r="I352" s="13">
        <v>16.95</v>
      </c>
      <c r="J352" s="13">
        <v>17.510000000000002</v>
      </c>
      <c r="K352" s="13">
        <v>17.39</v>
      </c>
      <c r="L352" s="13">
        <v>23.84</v>
      </c>
      <c r="M352" s="13">
        <v>25.35</v>
      </c>
      <c r="N352" s="13">
        <v>40.03</v>
      </c>
      <c r="O352" s="13">
        <v>46.02</v>
      </c>
    </row>
    <row r="353" spans="1:15" ht="11.25" x14ac:dyDescent="0.2">
      <c r="A353" s="10">
        <v>146615</v>
      </c>
      <c r="B353" s="12" t="s">
        <v>29</v>
      </c>
      <c r="C353" s="13">
        <v>0</v>
      </c>
      <c r="D353" s="13">
        <v>0</v>
      </c>
      <c r="E353" s="13">
        <v>0</v>
      </c>
      <c r="F353" s="13">
        <v>11.56</v>
      </c>
      <c r="G353" s="13">
        <v>27.86</v>
      </c>
      <c r="H353" s="13">
        <v>44.36</v>
      </c>
      <c r="I353" s="13">
        <v>50.61</v>
      </c>
      <c r="J353" s="13">
        <v>51.26</v>
      </c>
      <c r="K353" s="13">
        <v>52.27</v>
      </c>
      <c r="L353" s="13">
        <v>51.85</v>
      </c>
      <c r="M353" s="13">
        <v>58.74</v>
      </c>
      <c r="N353" s="13">
        <v>58.9</v>
      </c>
      <c r="O353" s="13">
        <v>27.69</v>
      </c>
    </row>
    <row r="354" spans="1:15" ht="11.25" x14ac:dyDescent="0.2">
      <c r="A354" s="10">
        <v>146620</v>
      </c>
      <c r="B354" s="12" t="s">
        <v>57</v>
      </c>
      <c r="C354" s="13">
        <v>0</v>
      </c>
      <c r="D354" s="13">
        <v>0</v>
      </c>
      <c r="E354" s="13">
        <v>0</v>
      </c>
      <c r="F354" s="13">
        <v>0</v>
      </c>
      <c r="G354" s="13">
        <v>0</v>
      </c>
      <c r="H354" s="13">
        <v>0</v>
      </c>
      <c r="I354" s="13">
        <v>11.56</v>
      </c>
      <c r="J354" s="13">
        <v>27.86</v>
      </c>
      <c r="K354" s="13">
        <v>44.36</v>
      </c>
      <c r="L354" s="13">
        <v>50.61</v>
      </c>
      <c r="M354" s="13">
        <v>51.26</v>
      </c>
      <c r="N354" s="13">
        <v>52.27</v>
      </c>
      <c r="O354" s="13">
        <v>0</v>
      </c>
    </row>
    <row r="355" spans="1:15" ht="11.25" x14ac:dyDescent="0.2">
      <c r="A355" s="10">
        <v>146625</v>
      </c>
      <c r="B355" s="12" t="s">
        <v>58</v>
      </c>
      <c r="C355" s="13">
        <v>0</v>
      </c>
      <c r="D355" s="13">
        <v>0</v>
      </c>
      <c r="E355" s="13">
        <v>0</v>
      </c>
      <c r="F355" s="13">
        <v>0</v>
      </c>
      <c r="G355" s="13">
        <v>0</v>
      </c>
      <c r="H355" s="13">
        <v>0</v>
      </c>
      <c r="I355" s="13">
        <v>0</v>
      </c>
      <c r="J355" s="13">
        <v>0</v>
      </c>
      <c r="K355" s="13">
        <v>0</v>
      </c>
      <c r="L355" s="13">
        <v>11.56</v>
      </c>
      <c r="M355" s="13">
        <v>27.86</v>
      </c>
      <c r="N355" s="13">
        <v>44.36</v>
      </c>
      <c r="O355" s="13">
        <v>0.09</v>
      </c>
    </row>
    <row r="356" spans="1:15" ht="11.25" x14ac:dyDescent="0.2">
      <c r="A356" s="10">
        <v>1467</v>
      </c>
      <c r="B356" s="12" t="s">
        <v>67</v>
      </c>
      <c r="C356" s="13">
        <v>0</v>
      </c>
      <c r="D356" s="13">
        <v>0</v>
      </c>
      <c r="E356" s="13">
        <v>0</v>
      </c>
      <c r="F356" s="13">
        <v>0</v>
      </c>
      <c r="G356" s="13">
        <v>0</v>
      </c>
      <c r="H356" s="13">
        <v>0</v>
      </c>
      <c r="I356" s="13">
        <v>0</v>
      </c>
      <c r="J356" s="13">
        <v>0</v>
      </c>
      <c r="K356" s="13">
        <v>0</v>
      </c>
      <c r="L356" s="13">
        <v>0</v>
      </c>
      <c r="M356" s="13">
        <v>0</v>
      </c>
      <c r="N356" s="13">
        <v>0</v>
      </c>
      <c r="O356" s="13">
        <v>0</v>
      </c>
    </row>
    <row r="357" spans="1:15" ht="11.25" x14ac:dyDescent="0.2">
      <c r="A357" s="10">
        <v>146705</v>
      </c>
      <c r="B357" s="12" t="s">
        <v>27</v>
      </c>
      <c r="C357" s="13">
        <v>0</v>
      </c>
      <c r="D357" s="13">
        <v>0</v>
      </c>
      <c r="E357" s="13">
        <v>0</v>
      </c>
      <c r="F357" s="13">
        <v>0</v>
      </c>
      <c r="G357" s="13">
        <v>0</v>
      </c>
      <c r="H357" s="13">
        <v>0</v>
      </c>
      <c r="I357" s="13">
        <v>0</v>
      </c>
      <c r="J357" s="13">
        <v>0</v>
      </c>
      <c r="K357" s="13">
        <v>0</v>
      </c>
      <c r="L357" s="13">
        <v>0</v>
      </c>
      <c r="M357" s="13">
        <v>0</v>
      </c>
      <c r="N357" s="13">
        <v>0</v>
      </c>
      <c r="O357" s="13">
        <v>0</v>
      </c>
    </row>
    <row r="358" spans="1:15" ht="11.25" x14ac:dyDescent="0.2">
      <c r="A358" s="10">
        <v>146710</v>
      </c>
      <c r="B358" s="12" t="s">
        <v>28</v>
      </c>
      <c r="C358" s="13">
        <v>0</v>
      </c>
      <c r="D358" s="13">
        <v>0</v>
      </c>
      <c r="E358" s="13">
        <v>0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>
        <v>0</v>
      </c>
      <c r="L358" s="13">
        <v>0</v>
      </c>
      <c r="M358" s="13">
        <v>0</v>
      </c>
      <c r="N358" s="13">
        <v>0</v>
      </c>
      <c r="O358" s="13">
        <v>0</v>
      </c>
    </row>
    <row r="359" spans="1:15" ht="11.25" x14ac:dyDescent="0.2">
      <c r="A359" s="10">
        <v>146715</v>
      </c>
      <c r="B359" s="12" t="s">
        <v>60</v>
      </c>
      <c r="C359" s="13">
        <v>0</v>
      </c>
      <c r="D359" s="13">
        <v>0</v>
      </c>
      <c r="E359" s="13">
        <v>0</v>
      </c>
      <c r="F359" s="13">
        <v>0</v>
      </c>
      <c r="G359" s="13">
        <v>0</v>
      </c>
      <c r="H359" s="13">
        <v>0</v>
      </c>
      <c r="I359" s="13">
        <v>0</v>
      </c>
      <c r="J359" s="13">
        <v>0</v>
      </c>
      <c r="K359" s="13">
        <v>0</v>
      </c>
      <c r="L359" s="13">
        <v>0</v>
      </c>
      <c r="M359" s="13">
        <v>0</v>
      </c>
      <c r="N359" s="13">
        <v>0</v>
      </c>
      <c r="O359" s="13">
        <v>0</v>
      </c>
    </row>
    <row r="360" spans="1:15" ht="11.25" x14ac:dyDescent="0.2">
      <c r="A360" s="10">
        <v>146720</v>
      </c>
      <c r="B360" s="12" t="s">
        <v>61</v>
      </c>
      <c r="C360" s="13">
        <v>0</v>
      </c>
      <c r="D360" s="13">
        <v>0</v>
      </c>
      <c r="E360" s="13">
        <v>0</v>
      </c>
      <c r="F360" s="13">
        <v>0</v>
      </c>
      <c r="G360" s="13">
        <v>0</v>
      </c>
      <c r="H360" s="13">
        <v>0</v>
      </c>
      <c r="I360" s="13">
        <v>0</v>
      </c>
      <c r="J360" s="13">
        <v>0</v>
      </c>
      <c r="K360" s="13">
        <v>0</v>
      </c>
      <c r="L360" s="13">
        <v>0</v>
      </c>
      <c r="M360" s="13">
        <v>0</v>
      </c>
      <c r="N360" s="13">
        <v>0</v>
      </c>
      <c r="O360" s="13">
        <v>0</v>
      </c>
    </row>
    <row r="361" spans="1:15" ht="11.25" x14ac:dyDescent="0.2">
      <c r="A361" s="10">
        <v>146725</v>
      </c>
      <c r="B361" s="12" t="s">
        <v>62</v>
      </c>
      <c r="C361" s="13">
        <v>0</v>
      </c>
      <c r="D361" s="13">
        <v>0</v>
      </c>
      <c r="E361" s="13">
        <v>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v>0</v>
      </c>
      <c r="L361" s="13">
        <v>0</v>
      </c>
      <c r="M361" s="13">
        <v>0</v>
      </c>
      <c r="N361" s="13">
        <v>0</v>
      </c>
      <c r="O361" s="13">
        <v>0</v>
      </c>
    </row>
    <row r="362" spans="1:15" ht="11.25" x14ac:dyDescent="0.2">
      <c r="A362" s="10">
        <v>146730</v>
      </c>
      <c r="B362" s="12" t="s">
        <v>63</v>
      </c>
      <c r="C362" s="13">
        <v>0</v>
      </c>
      <c r="D362" s="13">
        <v>0</v>
      </c>
      <c r="E362" s="13">
        <v>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v>0</v>
      </c>
      <c r="L362" s="13">
        <v>0</v>
      </c>
      <c r="M362" s="13">
        <v>0</v>
      </c>
      <c r="N362" s="13">
        <v>0</v>
      </c>
      <c r="O362" s="13">
        <v>0</v>
      </c>
    </row>
    <row r="363" spans="1:15" ht="11.25" x14ac:dyDescent="0.2">
      <c r="A363" s="10">
        <v>1468</v>
      </c>
      <c r="B363" s="12" t="s">
        <v>68</v>
      </c>
      <c r="C363" s="13">
        <v>0</v>
      </c>
      <c r="D363" s="13">
        <v>0</v>
      </c>
      <c r="E363" s="13">
        <v>0</v>
      </c>
      <c r="F363" s="13">
        <v>0</v>
      </c>
      <c r="G363" s="13">
        <v>0</v>
      </c>
      <c r="H363" s="13">
        <v>0</v>
      </c>
      <c r="I363" s="13">
        <v>0</v>
      </c>
      <c r="J363" s="13">
        <v>0</v>
      </c>
      <c r="K363" s="13">
        <v>47.25</v>
      </c>
      <c r="L363" s="13">
        <v>67.489999999999995</v>
      </c>
      <c r="M363" s="13">
        <v>151.08000000000001</v>
      </c>
      <c r="N363" s="13">
        <v>207.9</v>
      </c>
      <c r="O363" s="13">
        <v>230.99</v>
      </c>
    </row>
    <row r="364" spans="1:15" ht="11.25" x14ac:dyDescent="0.2">
      <c r="A364" s="10">
        <v>146805</v>
      </c>
      <c r="B364" s="12" t="s">
        <v>27</v>
      </c>
      <c r="C364" s="13">
        <v>0</v>
      </c>
      <c r="D364" s="13">
        <v>0</v>
      </c>
      <c r="E364" s="13">
        <v>0</v>
      </c>
      <c r="F364" s="13">
        <v>0</v>
      </c>
      <c r="G364" s="13">
        <v>0</v>
      </c>
      <c r="H364" s="13">
        <v>0</v>
      </c>
      <c r="I364" s="13">
        <v>0</v>
      </c>
      <c r="J364" s="13">
        <v>0</v>
      </c>
      <c r="K364" s="13">
        <v>0</v>
      </c>
      <c r="L364" s="13">
        <v>0</v>
      </c>
      <c r="M364" s="13">
        <v>0</v>
      </c>
      <c r="N364" s="13">
        <v>0</v>
      </c>
      <c r="O364" s="13">
        <v>0</v>
      </c>
    </row>
    <row r="365" spans="1:15" ht="11.25" x14ac:dyDescent="0.2">
      <c r="A365" s="10">
        <v>146810</v>
      </c>
      <c r="B365" s="12" t="s">
        <v>28</v>
      </c>
      <c r="C365" s="13">
        <v>0</v>
      </c>
      <c r="D365" s="13">
        <v>0</v>
      </c>
      <c r="E365" s="13">
        <v>0</v>
      </c>
      <c r="F365" s="13">
        <v>0</v>
      </c>
      <c r="G365" s="13">
        <v>0</v>
      </c>
      <c r="H365" s="13">
        <v>0</v>
      </c>
      <c r="I365" s="13">
        <v>0</v>
      </c>
      <c r="J365" s="13">
        <v>0</v>
      </c>
      <c r="K365" s="13">
        <v>28.65</v>
      </c>
      <c r="L365" s="13">
        <v>30.3</v>
      </c>
      <c r="M365" s="13">
        <v>58.04</v>
      </c>
      <c r="N365" s="13">
        <v>76.53</v>
      </c>
      <c r="O365" s="13">
        <v>110.31</v>
      </c>
    </row>
    <row r="366" spans="1:15" ht="11.25" x14ac:dyDescent="0.2">
      <c r="A366" s="10">
        <v>146815</v>
      </c>
      <c r="B366" s="12" t="s">
        <v>29</v>
      </c>
      <c r="C366" s="13">
        <v>0</v>
      </c>
      <c r="D366" s="13">
        <v>0</v>
      </c>
      <c r="E366" s="13">
        <v>0</v>
      </c>
      <c r="F366" s="13">
        <v>0</v>
      </c>
      <c r="G366" s="13">
        <v>0</v>
      </c>
      <c r="H366" s="13">
        <v>0</v>
      </c>
      <c r="I366" s="13">
        <v>0</v>
      </c>
      <c r="J366" s="13">
        <v>0</v>
      </c>
      <c r="K366" s="13">
        <v>18.600000000000001</v>
      </c>
      <c r="L366" s="13">
        <v>37.200000000000003</v>
      </c>
      <c r="M366" s="13">
        <v>93.04</v>
      </c>
      <c r="N366" s="13">
        <v>118.34</v>
      </c>
      <c r="O366" s="13">
        <v>120.68</v>
      </c>
    </row>
    <row r="367" spans="1:15" ht="11.25" x14ac:dyDescent="0.2">
      <c r="A367" s="10">
        <v>146820</v>
      </c>
      <c r="B367" s="12" t="s">
        <v>30</v>
      </c>
      <c r="C367" s="13">
        <v>0</v>
      </c>
      <c r="D367" s="13">
        <v>0</v>
      </c>
      <c r="E367" s="13">
        <v>0</v>
      </c>
      <c r="F367" s="13">
        <v>0</v>
      </c>
      <c r="G367" s="13">
        <v>0</v>
      </c>
      <c r="H367" s="13">
        <v>0</v>
      </c>
      <c r="I367" s="13">
        <v>0</v>
      </c>
      <c r="J367" s="13">
        <v>0</v>
      </c>
      <c r="K367" s="13">
        <v>0</v>
      </c>
      <c r="L367" s="13">
        <v>0</v>
      </c>
      <c r="M367" s="13">
        <v>0</v>
      </c>
      <c r="N367" s="13">
        <v>13.03</v>
      </c>
      <c r="O367" s="13">
        <v>0</v>
      </c>
    </row>
    <row r="368" spans="1:15" ht="11.25" x14ac:dyDescent="0.2">
      <c r="A368" s="10">
        <v>146825</v>
      </c>
      <c r="B368" s="12" t="s">
        <v>31</v>
      </c>
      <c r="C368" s="13">
        <v>0</v>
      </c>
      <c r="D368" s="13">
        <v>0</v>
      </c>
      <c r="E368" s="13">
        <v>0</v>
      </c>
      <c r="F368" s="13">
        <v>0</v>
      </c>
      <c r="G368" s="13">
        <v>0</v>
      </c>
      <c r="H368" s="13">
        <v>0</v>
      </c>
      <c r="I368" s="13">
        <v>0</v>
      </c>
      <c r="J368" s="13">
        <v>0</v>
      </c>
      <c r="K368" s="13">
        <v>0</v>
      </c>
      <c r="L368" s="13">
        <v>0</v>
      </c>
      <c r="M368" s="13">
        <v>0</v>
      </c>
      <c r="N368" s="13">
        <v>0</v>
      </c>
      <c r="O368" s="13">
        <v>0</v>
      </c>
    </row>
    <row r="369" spans="1:15" ht="11.25" x14ac:dyDescent="0.2">
      <c r="A369" s="10">
        <v>1472</v>
      </c>
      <c r="B369" s="12" t="s">
        <v>400</v>
      </c>
      <c r="C369" s="13">
        <v>0</v>
      </c>
      <c r="D369" s="13">
        <v>0</v>
      </c>
      <c r="E369" s="13">
        <v>0</v>
      </c>
      <c r="F369" s="13">
        <v>0</v>
      </c>
      <c r="G369" s="13">
        <v>0</v>
      </c>
      <c r="H369" s="13">
        <v>0</v>
      </c>
      <c r="I369" s="13">
        <v>0</v>
      </c>
      <c r="J369" s="13">
        <v>0</v>
      </c>
      <c r="K369" s="13">
        <v>0</v>
      </c>
      <c r="L369" s="13">
        <v>0</v>
      </c>
      <c r="M369" s="13">
        <v>0</v>
      </c>
      <c r="N369" s="13">
        <v>0</v>
      </c>
      <c r="O369" s="13">
        <v>0</v>
      </c>
    </row>
    <row r="370" spans="1:15" ht="11.25" x14ac:dyDescent="0.2">
      <c r="A370" s="10">
        <v>147205</v>
      </c>
      <c r="B370" s="12" t="s">
        <v>27</v>
      </c>
      <c r="C370" s="13">
        <v>0</v>
      </c>
      <c r="D370" s="13">
        <v>0</v>
      </c>
      <c r="E370" s="13">
        <v>0</v>
      </c>
      <c r="F370" s="13">
        <v>0</v>
      </c>
      <c r="G370" s="13">
        <v>0</v>
      </c>
      <c r="H370" s="13">
        <v>0</v>
      </c>
      <c r="I370" s="13">
        <v>0</v>
      </c>
      <c r="J370" s="13">
        <v>0</v>
      </c>
      <c r="K370" s="13">
        <v>0</v>
      </c>
      <c r="L370" s="13">
        <v>0</v>
      </c>
      <c r="M370" s="13">
        <v>0</v>
      </c>
      <c r="N370" s="13">
        <v>0</v>
      </c>
      <c r="O370" s="13">
        <v>0</v>
      </c>
    </row>
    <row r="371" spans="1:15" ht="11.25" x14ac:dyDescent="0.2">
      <c r="A371" s="10">
        <v>147210</v>
      </c>
      <c r="B371" s="12" t="s">
        <v>28</v>
      </c>
      <c r="C371" s="13">
        <v>0</v>
      </c>
      <c r="D371" s="13">
        <v>0</v>
      </c>
      <c r="E371" s="13">
        <v>0</v>
      </c>
      <c r="F371" s="13">
        <v>0</v>
      </c>
      <c r="G371" s="13">
        <v>0</v>
      </c>
      <c r="H371" s="13">
        <v>0</v>
      </c>
      <c r="I371" s="13">
        <v>0</v>
      </c>
      <c r="J371" s="13">
        <v>0</v>
      </c>
      <c r="K371" s="13">
        <v>0</v>
      </c>
      <c r="L371" s="13">
        <v>0</v>
      </c>
      <c r="M371" s="13">
        <v>0</v>
      </c>
      <c r="N371" s="13">
        <v>0</v>
      </c>
      <c r="O371" s="13">
        <v>0</v>
      </c>
    </row>
    <row r="372" spans="1:15" ht="11.25" x14ac:dyDescent="0.2">
      <c r="A372" s="10">
        <v>147215</v>
      </c>
      <c r="B372" s="12" t="s">
        <v>60</v>
      </c>
      <c r="C372" s="13">
        <v>0</v>
      </c>
      <c r="D372" s="13">
        <v>0</v>
      </c>
      <c r="E372" s="13">
        <v>0</v>
      </c>
      <c r="F372" s="13">
        <v>0</v>
      </c>
      <c r="G372" s="13">
        <v>0</v>
      </c>
      <c r="H372" s="13">
        <v>0</v>
      </c>
      <c r="I372" s="13">
        <v>0</v>
      </c>
      <c r="J372" s="13">
        <v>0</v>
      </c>
      <c r="K372" s="13">
        <v>0</v>
      </c>
      <c r="L372" s="13">
        <v>0</v>
      </c>
      <c r="M372" s="13">
        <v>0</v>
      </c>
      <c r="N372" s="13">
        <v>0</v>
      </c>
      <c r="O372" s="13">
        <v>0</v>
      </c>
    </row>
    <row r="373" spans="1:15" ht="11.25" x14ac:dyDescent="0.2">
      <c r="A373" s="10">
        <v>147220</v>
      </c>
      <c r="B373" s="12" t="s">
        <v>61</v>
      </c>
      <c r="C373" s="13">
        <v>0</v>
      </c>
      <c r="D373" s="13">
        <v>0</v>
      </c>
      <c r="E373" s="13">
        <v>0</v>
      </c>
      <c r="F373" s="13">
        <v>0</v>
      </c>
      <c r="G373" s="13">
        <v>0</v>
      </c>
      <c r="H373" s="13">
        <v>0</v>
      </c>
      <c r="I373" s="13">
        <v>0</v>
      </c>
      <c r="J373" s="13">
        <v>0</v>
      </c>
      <c r="K373" s="13">
        <v>0</v>
      </c>
      <c r="L373" s="13">
        <v>0</v>
      </c>
      <c r="M373" s="13">
        <v>0</v>
      </c>
      <c r="N373" s="13">
        <v>0</v>
      </c>
      <c r="O373" s="13">
        <v>0</v>
      </c>
    </row>
    <row r="374" spans="1:15" ht="11.25" x14ac:dyDescent="0.2">
      <c r="A374" s="10">
        <v>147225</v>
      </c>
      <c r="B374" s="12" t="s">
        <v>62</v>
      </c>
      <c r="C374" s="13">
        <v>0</v>
      </c>
      <c r="D374" s="13">
        <v>0</v>
      </c>
      <c r="E374" s="13">
        <v>0</v>
      </c>
      <c r="F374" s="13">
        <v>0</v>
      </c>
      <c r="G374" s="13">
        <v>0</v>
      </c>
      <c r="H374" s="13">
        <v>0</v>
      </c>
      <c r="I374" s="13">
        <v>0</v>
      </c>
      <c r="J374" s="13">
        <v>0</v>
      </c>
      <c r="K374" s="13">
        <v>0</v>
      </c>
      <c r="L374" s="13">
        <v>0</v>
      </c>
      <c r="M374" s="13">
        <v>0</v>
      </c>
      <c r="N374" s="13">
        <v>0</v>
      </c>
      <c r="O374" s="13">
        <v>0</v>
      </c>
    </row>
    <row r="375" spans="1:15" ht="11.25" x14ac:dyDescent="0.2">
      <c r="A375" s="10">
        <v>147230</v>
      </c>
      <c r="B375" s="12" t="s">
        <v>63</v>
      </c>
      <c r="C375" s="13">
        <v>0</v>
      </c>
      <c r="D375" s="13">
        <v>0</v>
      </c>
      <c r="E375" s="13">
        <v>0</v>
      </c>
      <c r="F375" s="13">
        <v>0</v>
      </c>
      <c r="G375" s="13">
        <v>0</v>
      </c>
      <c r="H375" s="13">
        <v>0</v>
      </c>
      <c r="I375" s="13">
        <v>0</v>
      </c>
      <c r="J375" s="13">
        <v>0</v>
      </c>
      <c r="K375" s="13">
        <v>0</v>
      </c>
      <c r="L375" s="13">
        <v>0</v>
      </c>
      <c r="M375" s="13">
        <v>0</v>
      </c>
      <c r="N375" s="13">
        <v>0</v>
      </c>
      <c r="O375" s="13">
        <v>0</v>
      </c>
    </row>
    <row r="376" spans="1:15" ht="11.25" x14ac:dyDescent="0.2">
      <c r="A376" s="10">
        <v>1473</v>
      </c>
      <c r="B376" s="12" t="s">
        <v>69</v>
      </c>
      <c r="C376" s="13">
        <v>0</v>
      </c>
      <c r="D376" s="13">
        <v>0</v>
      </c>
      <c r="E376" s="13">
        <v>0</v>
      </c>
      <c r="F376" s="13">
        <v>0</v>
      </c>
      <c r="G376" s="13">
        <v>0</v>
      </c>
      <c r="H376" s="13">
        <v>0</v>
      </c>
      <c r="I376" s="13">
        <v>0</v>
      </c>
      <c r="J376" s="13">
        <v>0</v>
      </c>
      <c r="K376" s="13">
        <v>0</v>
      </c>
      <c r="L376" s="13">
        <v>0</v>
      </c>
      <c r="M376" s="13">
        <v>0</v>
      </c>
      <c r="N376" s="13">
        <v>0</v>
      </c>
      <c r="O376" s="13">
        <v>0</v>
      </c>
    </row>
    <row r="377" spans="1:15" ht="11.25" x14ac:dyDescent="0.2">
      <c r="A377" s="10">
        <v>147305</v>
      </c>
      <c r="B377" s="12" t="s">
        <v>27</v>
      </c>
      <c r="C377" s="13">
        <v>0</v>
      </c>
      <c r="D377" s="13">
        <v>0</v>
      </c>
      <c r="E377" s="13">
        <v>0</v>
      </c>
      <c r="F377" s="13">
        <v>0</v>
      </c>
      <c r="G377" s="13">
        <v>0</v>
      </c>
      <c r="H377" s="13">
        <v>0</v>
      </c>
      <c r="I377" s="13">
        <v>0</v>
      </c>
      <c r="J377" s="13">
        <v>0</v>
      </c>
      <c r="K377" s="13">
        <v>0</v>
      </c>
      <c r="L377" s="13">
        <v>0</v>
      </c>
      <c r="M377" s="13">
        <v>0</v>
      </c>
      <c r="N377" s="13">
        <v>0</v>
      </c>
      <c r="O377" s="13">
        <v>0</v>
      </c>
    </row>
    <row r="378" spans="1:15" ht="11.25" x14ac:dyDescent="0.2">
      <c r="A378" s="10">
        <v>147310</v>
      </c>
      <c r="B378" s="12" t="s">
        <v>28</v>
      </c>
      <c r="C378" s="13">
        <v>0</v>
      </c>
      <c r="D378" s="13">
        <v>0</v>
      </c>
      <c r="E378" s="13">
        <v>0</v>
      </c>
      <c r="F378" s="13">
        <v>0</v>
      </c>
      <c r="G378" s="13">
        <v>0</v>
      </c>
      <c r="H378" s="13">
        <v>0</v>
      </c>
      <c r="I378" s="13">
        <v>0</v>
      </c>
      <c r="J378" s="13">
        <v>0</v>
      </c>
      <c r="K378" s="13">
        <v>0</v>
      </c>
      <c r="L378" s="13">
        <v>0</v>
      </c>
      <c r="M378" s="13">
        <v>0</v>
      </c>
      <c r="N378" s="13">
        <v>0</v>
      </c>
      <c r="O378" s="13">
        <v>0</v>
      </c>
    </row>
    <row r="379" spans="1:15" ht="11.25" x14ac:dyDescent="0.2">
      <c r="A379" s="10">
        <v>147315</v>
      </c>
      <c r="B379" s="12" t="s">
        <v>29</v>
      </c>
      <c r="C379" s="13">
        <v>0</v>
      </c>
      <c r="D379" s="13">
        <v>0</v>
      </c>
      <c r="E379" s="13">
        <v>0</v>
      </c>
      <c r="F379" s="13">
        <v>0</v>
      </c>
      <c r="G379" s="13">
        <v>0</v>
      </c>
      <c r="H379" s="13">
        <v>0</v>
      </c>
      <c r="I379" s="13">
        <v>0</v>
      </c>
      <c r="J379" s="13">
        <v>0</v>
      </c>
      <c r="K379" s="13">
        <v>0</v>
      </c>
      <c r="L379" s="13">
        <v>0</v>
      </c>
      <c r="M379" s="13">
        <v>0</v>
      </c>
      <c r="N379" s="13">
        <v>0</v>
      </c>
      <c r="O379" s="13">
        <v>0</v>
      </c>
    </row>
    <row r="380" spans="1:15" ht="11.25" x14ac:dyDescent="0.2">
      <c r="A380" s="10">
        <v>147320</v>
      </c>
      <c r="B380" s="12" t="s">
        <v>30</v>
      </c>
      <c r="C380" s="13">
        <v>0</v>
      </c>
      <c r="D380" s="13">
        <v>0</v>
      </c>
      <c r="E380" s="13">
        <v>0</v>
      </c>
      <c r="F380" s="13">
        <v>0</v>
      </c>
      <c r="G380" s="13">
        <v>0</v>
      </c>
      <c r="H380" s="13">
        <v>0</v>
      </c>
      <c r="I380" s="13">
        <v>0</v>
      </c>
      <c r="J380" s="13">
        <v>0</v>
      </c>
      <c r="K380" s="13">
        <v>0</v>
      </c>
      <c r="L380" s="13">
        <v>0</v>
      </c>
      <c r="M380" s="13">
        <v>0</v>
      </c>
      <c r="N380" s="13">
        <v>0</v>
      </c>
      <c r="O380" s="13">
        <v>0</v>
      </c>
    </row>
    <row r="381" spans="1:15" ht="11.25" x14ac:dyDescent="0.2">
      <c r="A381" s="10">
        <v>147325</v>
      </c>
      <c r="B381" s="12" t="s">
        <v>31</v>
      </c>
      <c r="C381" s="13">
        <v>0</v>
      </c>
      <c r="D381" s="13">
        <v>0</v>
      </c>
      <c r="E381" s="13">
        <v>0</v>
      </c>
      <c r="F381" s="13">
        <v>0</v>
      </c>
      <c r="G381" s="13">
        <v>0</v>
      </c>
      <c r="H381" s="13">
        <v>0</v>
      </c>
      <c r="I381" s="13">
        <v>0</v>
      </c>
      <c r="J381" s="13">
        <v>0</v>
      </c>
      <c r="K381" s="13">
        <v>0</v>
      </c>
      <c r="L381" s="13">
        <v>0</v>
      </c>
      <c r="M381" s="13">
        <v>0</v>
      </c>
      <c r="N381" s="13">
        <v>0</v>
      </c>
      <c r="O381" s="13">
        <v>0</v>
      </c>
    </row>
    <row r="382" spans="1:15" ht="11.25" x14ac:dyDescent="0.2">
      <c r="A382" s="10">
        <v>1475</v>
      </c>
      <c r="B382" s="12" t="s">
        <v>70</v>
      </c>
      <c r="C382" s="13">
        <v>0</v>
      </c>
      <c r="D382" s="13">
        <v>0</v>
      </c>
      <c r="E382" s="13">
        <v>0</v>
      </c>
      <c r="F382" s="13">
        <v>0</v>
      </c>
      <c r="G382" s="13">
        <v>0</v>
      </c>
      <c r="H382" s="13">
        <v>0</v>
      </c>
      <c r="I382" s="13">
        <v>0</v>
      </c>
      <c r="J382" s="13">
        <v>0</v>
      </c>
      <c r="K382" s="13">
        <v>0</v>
      </c>
      <c r="L382" s="13">
        <v>0</v>
      </c>
      <c r="M382" s="13">
        <v>0</v>
      </c>
      <c r="N382" s="13">
        <v>0</v>
      </c>
      <c r="O382" s="13">
        <v>0</v>
      </c>
    </row>
    <row r="383" spans="1:15" ht="11.25" x14ac:dyDescent="0.2">
      <c r="A383" s="10">
        <v>147505</v>
      </c>
      <c r="B383" s="12" t="s">
        <v>27</v>
      </c>
      <c r="C383" s="13">
        <v>0</v>
      </c>
      <c r="D383" s="13">
        <v>0</v>
      </c>
      <c r="E383" s="13">
        <v>0</v>
      </c>
      <c r="F383" s="13">
        <v>0</v>
      </c>
      <c r="G383" s="13">
        <v>0</v>
      </c>
      <c r="H383" s="13">
        <v>0</v>
      </c>
      <c r="I383" s="13">
        <v>0</v>
      </c>
      <c r="J383" s="13">
        <v>0</v>
      </c>
      <c r="K383" s="13">
        <v>0</v>
      </c>
      <c r="L383" s="13">
        <v>0</v>
      </c>
      <c r="M383" s="13">
        <v>0</v>
      </c>
      <c r="N383" s="13">
        <v>0</v>
      </c>
      <c r="O383" s="13">
        <v>0</v>
      </c>
    </row>
    <row r="384" spans="1:15" ht="11.25" x14ac:dyDescent="0.2">
      <c r="A384" s="10">
        <v>147510</v>
      </c>
      <c r="B384" s="12" t="s">
        <v>28</v>
      </c>
      <c r="C384" s="13">
        <v>0</v>
      </c>
      <c r="D384" s="13">
        <v>0</v>
      </c>
      <c r="E384" s="13">
        <v>0</v>
      </c>
      <c r="F384" s="13">
        <v>0</v>
      </c>
      <c r="G384" s="13">
        <v>0</v>
      </c>
      <c r="H384" s="13">
        <v>0</v>
      </c>
      <c r="I384" s="13">
        <v>0</v>
      </c>
      <c r="J384" s="13">
        <v>0</v>
      </c>
      <c r="K384" s="13">
        <v>0</v>
      </c>
      <c r="L384" s="13">
        <v>0</v>
      </c>
      <c r="M384" s="13">
        <v>0</v>
      </c>
      <c r="N384" s="13">
        <v>0</v>
      </c>
      <c r="O384" s="13">
        <v>0</v>
      </c>
    </row>
    <row r="385" spans="1:15" ht="11.25" x14ac:dyDescent="0.2">
      <c r="A385" s="10">
        <v>147515</v>
      </c>
      <c r="B385" s="12" t="s">
        <v>29</v>
      </c>
      <c r="C385" s="13">
        <v>0</v>
      </c>
      <c r="D385" s="13">
        <v>0</v>
      </c>
      <c r="E385" s="13">
        <v>0</v>
      </c>
      <c r="F385" s="13">
        <v>0</v>
      </c>
      <c r="G385" s="13">
        <v>0</v>
      </c>
      <c r="H385" s="13">
        <v>0</v>
      </c>
      <c r="I385" s="13">
        <v>0</v>
      </c>
      <c r="J385" s="13">
        <v>0</v>
      </c>
      <c r="K385" s="13">
        <v>0</v>
      </c>
      <c r="L385" s="13">
        <v>0</v>
      </c>
      <c r="M385" s="13">
        <v>0</v>
      </c>
      <c r="N385" s="13">
        <v>0</v>
      </c>
      <c r="O385" s="13">
        <v>0</v>
      </c>
    </row>
    <row r="386" spans="1:15" ht="11.25" x14ac:dyDescent="0.2">
      <c r="A386" s="10">
        <v>147520</v>
      </c>
      <c r="B386" s="12" t="s">
        <v>30</v>
      </c>
      <c r="C386" s="13">
        <v>0</v>
      </c>
      <c r="D386" s="13">
        <v>0</v>
      </c>
      <c r="E386" s="13">
        <v>0</v>
      </c>
      <c r="F386" s="13">
        <v>0</v>
      </c>
      <c r="G386" s="13">
        <v>0</v>
      </c>
      <c r="H386" s="13">
        <v>0</v>
      </c>
      <c r="I386" s="13">
        <v>0</v>
      </c>
      <c r="J386" s="13">
        <v>0</v>
      </c>
      <c r="K386" s="13">
        <v>0</v>
      </c>
      <c r="L386" s="13">
        <v>0</v>
      </c>
      <c r="M386" s="13">
        <v>0</v>
      </c>
      <c r="N386" s="13">
        <v>0</v>
      </c>
      <c r="O386" s="13">
        <v>0</v>
      </c>
    </row>
    <row r="387" spans="1:15" ht="11.25" x14ac:dyDescent="0.2">
      <c r="A387" s="10">
        <v>147525</v>
      </c>
      <c r="B387" s="12" t="s">
        <v>31</v>
      </c>
      <c r="C387" s="13">
        <v>0</v>
      </c>
      <c r="D387" s="13">
        <v>0</v>
      </c>
      <c r="E387" s="13">
        <v>0</v>
      </c>
      <c r="F387" s="13">
        <v>0</v>
      </c>
      <c r="G387" s="13">
        <v>0</v>
      </c>
      <c r="H387" s="13">
        <v>0</v>
      </c>
      <c r="I387" s="13">
        <v>0</v>
      </c>
      <c r="J387" s="13">
        <v>0</v>
      </c>
      <c r="K387" s="13">
        <v>0</v>
      </c>
      <c r="L387" s="13">
        <v>0</v>
      </c>
      <c r="M387" s="13">
        <v>0</v>
      </c>
      <c r="N387" s="13">
        <v>0</v>
      </c>
      <c r="O387" s="13">
        <v>0</v>
      </c>
    </row>
    <row r="388" spans="1:15" ht="11.25" x14ac:dyDescent="0.2">
      <c r="A388" s="10">
        <v>1477</v>
      </c>
      <c r="B388" s="12" t="s">
        <v>71</v>
      </c>
      <c r="C388" s="13">
        <v>0</v>
      </c>
      <c r="D388" s="13">
        <v>0</v>
      </c>
      <c r="E388" s="13">
        <v>0</v>
      </c>
      <c r="F388" s="13">
        <v>0</v>
      </c>
      <c r="G388" s="13">
        <v>0</v>
      </c>
      <c r="H388" s="13">
        <v>0</v>
      </c>
      <c r="I388" s="13">
        <v>0</v>
      </c>
      <c r="J388" s="13">
        <v>0</v>
      </c>
      <c r="K388" s="13">
        <v>0</v>
      </c>
      <c r="L388" s="13">
        <v>0</v>
      </c>
      <c r="M388" s="13">
        <v>0</v>
      </c>
      <c r="N388" s="13">
        <v>0</v>
      </c>
      <c r="O388" s="13">
        <v>0</v>
      </c>
    </row>
    <row r="389" spans="1:15" ht="11.25" x14ac:dyDescent="0.2">
      <c r="A389" s="10">
        <v>147705</v>
      </c>
      <c r="B389" s="12" t="s">
        <v>27</v>
      </c>
      <c r="C389" s="13">
        <v>0</v>
      </c>
      <c r="D389" s="13">
        <v>0</v>
      </c>
      <c r="E389" s="13">
        <v>0</v>
      </c>
      <c r="F389" s="13">
        <v>0</v>
      </c>
      <c r="G389" s="13">
        <v>0</v>
      </c>
      <c r="H389" s="13">
        <v>0</v>
      </c>
      <c r="I389" s="13">
        <v>0</v>
      </c>
      <c r="J389" s="13">
        <v>0</v>
      </c>
      <c r="K389" s="13">
        <v>0</v>
      </c>
      <c r="L389" s="13">
        <v>0</v>
      </c>
      <c r="M389" s="13">
        <v>0</v>
      </c>
      <c r="N389" s="13">
        <v>0</v>
      </c>
      <c r="O389" s="13">
        <v>0</v>
      </c>
    </row>
    <row r="390" spans="1:15" ht="11.25" x14ac:dyDescent="0.2">
      <c r="A390" s="10">
        <v>147710</v>
      </c>
      <c r="B390" s="12" t="s">
        <v>28</v>
      </c>
      <c r="C390" s="13">
        <v>0</v>
      </c>
      <c r="D390" s="13">
        <v>0</v>
      </c>
      <c r="E390" s="13">
        <v>0</v>
      </c>
      <c r="F390" s="13">
        <v>0</v>
      </c>
      <c r="G390" s="13">
        <v>0</v>
      </c>
      <c r="H390" s="13">
        <v>0</v>
      </c>
      <c r="I390" s="13">
        <v>0</v>
      </c>
      <c r="J390" s="13">
        <v>0</v>
      </c>
      <c r="K390" s="13">
        <v>0</v>
      </c>
      <c r="L390" s="13">
        <v>0</v>
      </c>
      <c r="M390" s="13">
        <v>0</v>
      </c>
      <c r="N390" s="13">
        <v>0</v>
      </c>
      <c r="O390" s="13">
        <v>0</v>
      </c>
    </row>
    <row r="391" spans="1:15" ht="11.25" x14ac:dyDescent="0.2">
      <c r="A391" s="10">
        <v>147715</v>
      </c>
      <c r="B391" s="12" t="s">
        <v>29</v>
      </c>
      <c r="C391" s="13">
        <v>0</v>
      </c>
      <c r="D391" s="13">
        <v>0</v>
      </c>
      <c r="E391" s="13">
        <v>0</v>
      </c>
      <c r="F391" s="13">
        <v>0</v>
      </c>
      <c r="G391" s="13">
        <v>0</v>
      </c>
      <c r="H391" s="13">
        <v>0</v>
      </c>
      <c r="I391" s="13">
        <v>0</v>
      </c>
      <c r="J391" s="13">
        <v>0</v>
      </c>
      <c r="K391" s="13">
        <v>0</v>
      </c>
      <c r="L391" s="13">
        <v>0</v>
      </c>
      <c r="M391" s="13">
        <v>0</v>
      </c>
      <c r="N391" s="13">
        <v>0</v>
      </c>
      <c r="O391" s="13">
        <v>0</v>
      </c>
    </row>
    <row r="392" spans="1:15" ht="11.25" x14ac:dyDescent="0.2">
      <c r="A392" s="10">
        <v>147720</v>
      </c>
      <c r="B392" s="12" t="s">
        <v>30</v>
      </c>
      <c r="C392" s="13">
        <v>0</v>
      </c>
      <c r="D392" s="13">
        <v>0</v>
      </c>
      <c r="E392" s="13">
        <v>0</v>
      </c>
      <c r="F392" s="13">
        <v>0</v>
      </c>
      <c r="G392" s="13">
        <v>0</v>
      </c>
      <c r="H392" s="13">
        <v>0</v>
      </c>
      <c r="I392" s="13">
        <v>0</v>
      </c>
      <c r="J392" s="13">
        <v>0</v>
      </c>
      <c r="K392" s="13">
        <v>0</v>
      </c>
      <c r="L392" s="13">
        <v>0</v>
      </c>
      <c r="M392" s="13">
        <v>0</v>
      </c>
      <c r="N392" s="13">
        <v>0</v>
      </c>
      <c r="O392" s="13">
        <v>0</v>
      </c>
    </row>
    <row r="393" spans="1:15" ht="11.25" x14ac:dyDescent="0.2">
      <c r="A393" s="10">
        <v>147725</v>
      </c>
      <c r="B393" s="12" t="s">
        <v>31</v>
      </c>
      <c r="C393" s="13">
        <v>0</v>
      </c>
      <c r="D393" s="13">
        <v>0</v>
      </c>
      <c r="E393" s="13">
        <v>0</v>
      </c>
      <c r="F393" s="13">
        <v>0</v>
      </c>
      <c r="G393" s="13">
        <v>0</v>
      </c>
      <c r="H393" s="13">
        <v>0</v>
      </c>
      <c r="I393" s="13">
        <v>0</v>
      </c>
      <c r="J393" s="13">
        <v>0</v>
      </c>
      <c r="K393" s="13">
        <v>0</v>
      </c>
      <c r="L393" s="13">
        <v>0</v>
      </c>
      <c r="M393" s="13">
        <v>0</v>
      </c>
      <c r="N393" s="13">
        <v>0</v>
      </c>
      <c r="O393" s="13">
        <v>0</v>
      </c>
    </row>
    <row r="394" spans="1:15" ht="11.25" x14ac:dyDescent="0.2">
      <c r="A394" s="10">
        <v>1479</v>
      </c>
      <c r="B394" s="12" t="s">
        <v>72</v>
      </c>
      <c r="C394" s="13">
        <v>0</v>
      </c>
      <c r="D394" s="13">
        <v>0</v>
      </c>
      <c r="E394" s="13">
        <v>0</v>
      </c>
      <c r="F394" s="13">
        <v>0</v>
      </c>
      <c r="G394" s="13">
        <v>0</v>
      </c>
      <c r="H394" s="13">
        <v>0</v>
      </c>
      <c r="I394" s="13">
        <v>0</v>
      </c>
      <c r="J394" s="13">
        <v>0</v>
      </c>
      <c r="K394" s="13">
        <v>0</v>
      </c>
      <c r="L394" s="13">
        <v>0</v>
      </c>
      <c r="M394" s="13">
        <v>0</v>
      </c>
      <c r="N394" s="13">
        <v>0</v>
      </c>
      <c r="O394" s="13">
        <v>0</v>
      </c>
    </row>
    <row r="395" spans="1:15" ht="11.25" x14ac:dyDescent="0.2">
      <c r="A395" s="10">
        <v>147905</v>
      </c>
      <c r="B395" s="12" t="s">
        <v>27</v>
      </c>
      <c r="C395" s="13">
        <v>0</v>
      </c>
      <c r="D395" s="13">
        <v>0</v>
      </c>
      <c r="E395" s="13">
        <v>0</v>
      </c>
      <c r="F395" s="13">
        <v>0</v>
      </c>
      <c r="G395" s="13">
        <v>0</v>
      </c>
      <c r="H395" s="13">
        <v>0</v>
      </c>
      <c r="I395" s="13">
        <v>0</v>
      </c>
      <c r="J395" s="13">
        <v>0</v>
      </c>
      <c r="K395" s="13">
        <v>0</v>
      </c>
      <c r="L395" s="13">
        <v>0</v>
      </c>
      <c r="M395" s="13">
        <v>0</v>
      </c>
      <c r="N395" s="13">
        <v>0</v>
      </c>
      <c r="O395" s="13">
        <v>0</v>
      </c>
    </row>
    <row r="396" spans="1:15" ht="11.25" x14ac:dyDescent="0.2">
      <c r="A396" s="10">
        <v>147910</v>
      </c>
      <c r="B396" s="12" t="s">
        <v>28</v>
      </c>
      <c r="C396" s="13">
        <v>0</v>
      </c>
      <c r="D396" s="13">
        <v>0</v>
      </c>
      <c r="E396" s="13">
        <v>0</v>
      </c>
      <c r="F396" s="13">
        <v>0</v>
      </c>
      <c r="G396" s="13">
        <v>0</v>
      </c>
      <c r="H396" s="13">
        <v>0</v>
      </c>
      <c r="I396" s="13">
        <v>0</v>
      </c>
      <c r="J396" s="13">
        <v>0</v>
      </c>
      <c r="K396" s="13">
        <v>0</v>
      </c>
      <c r="L396" s="13">
        <v>0</v>
      </c>
      <c r="M396" s="13">
        <v>0</v>
      </c>
      <c r="N396" s="13">
        <v>0</v>
      </c>
      <c r="O396" s="13">
        <v>0</v>
      </c>
    </row>
    <row r="397" spans="1:15" ht="11.25" x14ac:dyDescent="0.2">
      <c r="A397" s="10">
        <v>147915</v>
      </c>
      <c r="B397" s="12" t="s">
        <v>29</v>
      </c>
      <c r="C397" s="13">
        <v>0</v>
      </c>
      <c r="D397" s="13">
        <v>0</v>
      </c>
      <c r="E397" s="13">
        <v>0</v>
      </c>
      <c r="F397" s="13">
        <v>0</v>
      </c>
      <c r="G397" s="13">
        <v>0</v>
      </c>
      <c r="H397" s="13">
        <v>0</v>
      </c>
      <c r="I397" s="13">
        <v>0</v>
      </c>
      <c r="J397" s="13">
        <v>0</v>
      </c>
      <c r="K397" s="13">
        <v>0</v>
      </c>
      <c r="L397" s="13">
        <v>0</v>
      </c>
      <c r="M397" s="13">
        <v>0</v>
      </c>
      <c r="N397" s="13">
        <v>0</v>
      </c>
      <c r="O397" s="13">
        <v>0</v>
      </c>
    </row>
    <row r="398" spans="1:15" ht="11.25" x14ac:dyDescent="0.2">
      <c r="A398" s="10">
        <v>147920</v>
      </c>
      <c r="B398" s="12" t="s">
        <v>30</v>
      </c>
      <c r="C398" s="13">
        <v>0</v>
      </c>
      <c r="D398" s="13">
        <v>0</v>
      </c>
      <c r="E398" s="13">
        <v>0</v>
      </c>
      <c r="F398" s="13">
        <v>0</v>
      </c>
      <c r="G398" s="13">
        <v>0</v>
      </c>
      <c r="H398" s="13">
        <v>0</v>
      </c>
      <c r="I398" s="13">
        <v>0</v>
      </c>
      <c r="J398" s="13">
        <v>0</v>
      </c>
      <c r="K398" s="13">
        <v>0</v>
      </c>
      <c r="L398" s="13">
        <v>0</v>
      </c>
      <c r="M398" s="13">
        <v>0</v>
      </c>
      <c r="N398" s="13">
        <v>0</v>
      </c>
      <c r="O398" s="13">
        <v>0</v>
      </c>
    </row>
    <row r="399" spans="1:15" ht="11.25" x14ac:dyDescent="0.2">
      <c r="A399" s="10">
        <v>147925</v>
      </c>
      <c r="B399" s="12" t="s">
        <v>31</v>
      </c>
      <c r="C399" s="13">
        <v>0</v>
      </c>
      <c r="D399" s="13">
        <v>0</v>
      </c>
      <c r="E399" s="13">
        <v>0</v>
      </c>
      <c r="F399" s="13">
        <v>0</v>
      </c>
      <c r="G399" s="13">
        <v>0</v>
      </c>
      <c r="H399" s="13">
        <v>0</v>
      </c>
      <c r="I399" s="13">
        <v>0</v>
      </c>
      <c r="J399" s="13">
        <v>0</v>
      </c>
      <c r="K399" s="13">
        <v>0</v>
      </c>
      <c r="L399" s="13">
        <v>0</v>
      </c>
      <c r="M399" s="13">
        <v>0</v>
      </c>
      <c r="N399" s="13">
        <v>0</v>
      </c>
      <c r="O399" s="13">
        <v>0</v>
      </c>
    </row>
    <row r="400" spans="1:15" ht="11.25" x14ac:dyDescent="0.2">
      <c r="A400" s="10">
        <v>1481</v>
      </c>
      <c r="B400" s="12" t="s">
        <v>73</v>
      </c>
      <c r="C400" s="13">
        <v>0</v>
      </c>
      <c r="D400" s="13">
        <v>0</v>
      </c>
      <c r="E400" s="13">
        <v>0</v>
      </c>
      <c r="F400" s="13">
        <v>0</v>
      </c>
      <c r="G400" s="13">
        <v>0</v>
      </c>
      <c r="H400" s="13">
        <v>0</v>
      </c>
      <c r="I400" s="13">
        <v>0</v>
      </c>
      <c r="J400" s="13">
        <v>0</v>
      </c>
      <c r="K400" s="13">
        <v>0</v>
      </c>
      <c r="L400" s="13">
        <v>0</v>
      </c>
      <c r="M400" s="13">
        <v>0</v>
      </c>
      <c r="N400" s="13">
        <v>0</v>
      </c>
      <c r="O400" s="13">
        <v>0</v>
      </c>
    </row>
    <row r="401" spans="1:15" ht="11.25" x14ac:dyDescent="0.2">
      <c r="A401" s="10">
        <v>148105</v>
      </c>
      <c r="B401" s="12" t="s">
        <v>27</v>
      </c>
      <c r="C401" s="13">
        <v>0</v>
      </c>
      <c r="D401" s="13">
        <v>0</v>
      </c>
      <c r="E401" s="13">
        <v>0</v>
      </c>
      <c r="F401" s="13">
        <v>0</v>
      </c>
      <c r="G401" s="13">
        <v>0</v>
      </c>
      <c r="H401" s="13">
        <v>0</v>
      </c>
      <c r="I401" s="13">
        <v>0</v>
      </c>
      <c r="J401" s="13">
        <v>0</v>
      </c>
      <c r="K401" s="13">
        <v>0</v>
      </c>
      <c r="L401" s="13">
        <v>0</v>
      </c>
      <c r="M401" s="13">
        <v>0</v>
      </c>
      <c r="N401" s="13">
        <v>0</v>
      </c>
      <c r="O401" s="13">
        <v>0</v>
      </c>
    </row>
    <row r="402" spans="1:15" ht="11.25" x14ac:dyDescent="0.2">
      <c r="A402" s="10">
        <v>148110</v>
      </c>
      <c r="B402" s="12" t="s">
        <v>28</v>
      </c>
      <c r="C402" s="13">
        <v>0</v>
      </c>
      <c r="D402" s="13">
        <v>0</v>
      </c>
      <c r="E402" s="13">
        <v>0</v>
      </c>
      <c r="F402" s="13">
        <v>0</v>
      </c>
      <c r="G402" s="13">
        <v>0</v>
      </c>
      <c r="H402" s="13">
        <v>0</v>
      </c>
      <c r="I402" s="13">
        <v>0</v>
      </c>
      <c r="J402" s="13">
        <v>0</v>
      </c>
      <c r="K402" s="13">
        <v>0</v>
      </c>
      <c r="L402" s="13">
        <v>0</v>
      </c>
      <c r="M402" s="13">
        <v>0</v>
      </c>
      <c r="N402" s="13">
        <v>0</v>
      </c>
      <c r="O402" s="13">
        <v>0</v>
      </c>
    </row>
    <row r="403" spans="1:15" ht="11.25" x14ac:dyDescent="0.2">
      <c r="A403" s="10">
        <v>148115</v>
      </c>
      <c r="B403" s="12" t="s">
        <v>29</v>
      </c>
      <c r="C403" s="13">
        <v>0</v>
      </c>
      <c r="D403" s="13">
        <v>0</v>
      </c>
      <c r="E403" s="13">
        <v>0</v>
      </c>
      <c r="F403" s="13">
        <v>0</v>
      </c>
      <c r="G403" s="13">
        <v>0</v>
      </c>
      <c r="H403" s="13">
        <v>0</v>
      </c>
      <c r="I403" s="13">
        <v>0</v>
      </c>
      <c r="J403" s="13">
        <v>0</v>
      </c>
      <c r="K403" s="13">
        <v>0</v>
      </c>
      <c r="L403" s="13">
        <v>0</v>
      </c>
      <c r="M403" s="13">
        <v>0</v>
      </c>
      <c r="N403" s="13">
        <v>0</v>
      </c>
      <c r="O403" s="13">
        <v>0</v>
      </c>
    </row>
    <row r="404" spans="1:15" ht="11.25" x14ac:dyDescent="0.2">
      <c r="A404" s="10">
        <v>148120</v>
      </c>
      <c r="B404" s="12" t="s">
        <v>30</v>
      </c>
      <c r="C404" s="13">
        <v>0</v>
      </c>
      <c r="D404" s="13">
        <v>0</v>
      </c>
      <c r="E404" s="13">
        <v>0</v>
      </c>
      <c r="F404" s="13">
        <v>0</v>
      </c>
      <c r="G404" s="13">
        <v>0</v>
      </c>
      <c r="H404" s="13">
        <v>0</v>
      </c>
      <c r="I404" s="13">
        <v>0</v>
      </c>
      <c r="J404" s="13">
        <v>0</v>
      </c>
      <c r="K404" s="13">
        <v>0</v>
      </c>
      <c r="L404" s="13">
        <v>0</v>
      </c>
      <c r="M404" s="13">
        <v>0</v>
      </c>
      <c r="N404" s="13">
        <v>0</v>
      </c>
      <c r="O404" s="13">
        <v>0</v>
      </c>
    </row>
    <row r="405" spans="1:15" ht="11.25" x14ac:dyDescent="0.2">
      <c r="A405" s="10">
        <v>148125</v>
      </c>
      <c r="B405" s="12" t="s">
        <v>31</v>
      </c>
      <c r="C405" s="13">
        <v>0</v>
      </c>
      <c r="D405" s="13">
        <v>0</v>
      </c>
      <c r="E405" s="13">
        <v>0</v>
      </c>
      <c r="F405" s="13">
        <v>0</v>
      </c>
      <c r="G405" s="13">
        <v>0</v>
      </c>
      <c r="H405" s="13">
        <v>0</v>
      </c>
      <c r="I405" s="13">
        <v>0</v>
      </c>
      <c r="J405" s="13">
        <v>0</v>
      </c>
      <c r="K405" s="13">
        <v>0</v>
      </c>
      <c r="L405" s="13">
        <v>0</v>
      </c>
      <c r="M405" s="13">
        <v>0</v>
      </c>
      <c r="N405" s="13">
        <v>0</v>
      </c>
      <c r="O405" s="13">
        <v>0</v>
      </c>
    </row>
    <row r="406" spans="1:15" ht="11.25" x14ac:dyDescent="0.2">
      <c r="A406" s="10">
        <v>1483</v>
      </c>
      <c r="B406" s="12" t="s">
        <v>74</v>
      </c>
      <c r="C406" s="13">
        <v>0</v>
      </c>
      <c r="D406" s="13">
        <v>0</v>
      </c>
      <c r="E406" s="13">
        <v>0</v>
      </c>
      <c r="F406" s="13">
        <v>0</v>
      </c>
      <c r="G406" s="13">
        <v>0</v>
      </c>
      <c r="H406" s="13">
        <v>0</v>
      </c>
      <c r="I406" s="13">
        <v>0</v>
      </c>
      <c r="J406" s="13">
        <v>0</v>
      </c>
      <c r="K406" s="13">
        <v>0</v>
      </c>
      <c r="L406" s="13">
        <v>0</v>
      </c>
      <c r="M406" s="13">
        <v>0</v>
      </c>
      <c r="N406" s="13">
        <v>0</v>
      </c>
      <c r="O406" s="13">
        <v>0</v>
      </c>
    </row>
    <row r="407" spans="1:15" ht="11.25" x14ac:dyDescent="0.2">
      <c r="A407" s="10">
        <v>148305</v>
      </c>
      <c r="B407" s="12" t="s">
        <v>27</v>
      </c>
      <c r="C407" s="13">
        <v>0</v>
      </c>
      <c r="D407" s="13">
        <v>0</v>
      </c>
      <c r="E407" s="13">
        <v>0</v>
      </c>
      <c r="F407" s="13">
        <v>0</v>
      </c>
      <c r="G407" s="13">
        <v>0</v>
      </c>
      <c r="H407" s="13">
        <v>0</v>
      </c>
      <c r="I407" s="13">
        <v>0</v>
      </c>
      <c r="J407" s="13">
        <v>0</v>
      </c>
      <c r="K407" s="13">
        <v>0</v>
      </c>
      <c r="L407" s="13">
        <v>0</v>
      </c>
      <c r="M407" s="13">
        <v>0</v>
      </c>
      <c r="N407" s="13">
        <v>0</v>
      </c>
      <c r="O407" s="13">
        <v>0</v>
      </c>
    </row>
    <row r="408" spans="1:15" ht="11.25" x14ac:dyDescent="0.2">
      <c r="A408" s="10">
        <v>148310</v>
      </c>
      <c r="B408" s="12" t="s">
        <v>28</v>
      </c>
      <c r="C408" s="13">
        <v>0</v>
      </c>
      <c r="D408" s="13">
        <v>0</v>
      </c>
      <c r="E408" s="13">
        <v>0</v>
      </c>
      <c r="F408" s="13">
        <v>0</v>
      </c>
      <c r="G408" s="13">
        <v>0</v>
      </c>
      <c r="H408" s="13">
        <v>0</v>
      </c>
      <c r="I408" s="13">
        <v>0</v>
      </c>
      <c r="J408" s="13">
        <v>0</v>
      </c>
      <c r="K408" s="13">
        <v>0</v>
      </c>
      <c r="L408" s="13">
        <v>0</v>
      </c>
      <c r="M408" s="13">
        <v>0</v>
      </c>
      <c r="N408" s="13">
        <v>0</v>
      </c>
      <c r="O408" s="13">
        <v>0</v>
      </c>
    </row>
    <row r="409" spans="1:15" ht="11.25" x14ac:dyDescent="0.2">
      <c r="A409" s="10">
        <v>148315</v>
      </c>
      <c r="B409" s="12" t="s">
        <v>29</v>
      </c>
      <c r="C409" s="13">
        <v>0</v>
      </c>
      <c r="D409" s="13">
        <v>0</v>
      </c>
      <c r="E409" s="13">
        <v>0</v>
      </c>
      <c r="F409" s="13">
        <v>0</v>
      </c>
      <c r="G409" s="13">
        <v>0</v>
      </c>
      <c r="H409" s="13">
        <v>0</v>
      </c>
      <c r="I409" s="13">
        <v>0</v>
      </c>
      <c r="J409" s="13">
        <v>0</v>
      </c>
      <c r="K409" s="13">
        <v>0</v>
      </c>
      <c r="L409" s="13">
        <v>0</v>
      </c>
      <c r="M409" s="13">
        <v>0</v>
      </c>
      <c r="N409" s="13">
        <v>0</v>
      </c>
      <c r="O409" s="13">
        <v>0</v>
      </c>
    </row>
    <row r="410" spans="1:15" ht="11.25" x14ac:dyDescent="0.2">
      <c r="A410" s="10">
        <v>148320</v>
      </c>
      <c r="B410" s="12" t="s">
        <v>30</v>
      </c>
      <c r="C410" s="13">
        <v>0</v>
      </c>
      <c r="D410" s="13">
        <v>0</v>
      </c>
      <c r="E410" s="13">
        <v>0</v>
      </c>
      <c r="F410" s="13">
        <v>0</v>
      </c>
      <c r="G410" s="13">
        <v>0</v>
      </c>
      <c r="H410" s="13">
        <v>0</v>
      </c>
      <c r="I410" s="13">
        <v>0</v>
      </c>
      <c r="J410" s="13">
        <v>0</v>
      </c>
      <c r="K410" s="13">
        <v>0</v>
      </c>
      <c r="L410" s="13">
        <v>0</v>
      </c>
      <c r="M410" s="13">
        <v>0</v>
      </c>
      <c r="N410" s="13">
        <v>0</v>
      </c>
      <c r="O410" s="13">
        <v>0</v>
      </c>
    </row>
    <row r="411" spans="1:15" ht="11.25" x14ac:dyDescent="0.2">
      <c r="A411" s="10">
        <v>148325</v>
      </c>
      <c r="B411" s="12" t="s">
        <v>31</v>
      </c>
      <c r="C411" s="13">
        <v>0</v>
      </c>
      <c r="D411" s="13">
        <v>0</v>
      </c>
      <c r="E411" s="13">
        <v>0</v>
      </c>
      <c r="F411" s="13">
        <v>0</v>
      </c>
      <c r="G411" s="13">
        <v>0</v>
      </c>
      <c r="H411" s="13">
        <v>0</v>
      </c>
      <c r="I411" s="13">
        <v>0</v>
      </c>
      <c r="J411" s="13">
        <v>0</v>
      </c>
      <c r="K411" s="13">
        <v>0</v>
      </c>
      <c r="L411" s="13">
        <v>0</v>
      </c>
      <c r="M411" s="13">
        <v>0</v>
      </c>
      <c r="N411" s="13">
        <v>0</v>
      </c>
      <c r="O411" s="13">
        <v>0</v>
      </c>
    </row>
    <row r="412" spans="1:15" ht="11.25" x14ac:dyDescent="0.2">
      <c r="A412" s="10">
        <v>1485</v>
      </c>
      <c r="B412" s="12" t="s">
        <v>75</v>
      </c>
      <c r="C412" s="13">
        <v>0</v>
      </c>
      <c r="D412" s="13">
        <v>0</v>
      </c>
      <c r="E412" s="13">
        <v>0</v>
      </c>
      <c r="F412" s="13">
        <v>0</v>
      </c>
      <c r="G412" s="13">
        <v>0</v>
      </c>
      <c r="H412" s="13">
        <v>0</v>
      </c>
      <c r="I412" s="13">
        <v>0</v>
      </c>
      <c r="J412" s="13">
        <v>0</v>
      </c>
      <c r="K412" s="13">
        <v>0</v>
      </c>
      <c r="L412" s="13">
        <v>0</v>
      </c>
      <c r="M412" s="13">
        <v>0</v>
      </c>
      <c r="N412" s="13">
        <v>0</v>
      </c>
      <c r="O412" s="13">
        <v>0</v>
      </c>
    </row>
    <row r="413" spans="1:15" ht="11.25" x14ac:dyDescent="0.2">
      <c r="A413" s="10">
        <v>148505</v>
      </c>
      <c r="B413" s="12" t="s">
        <v>27</v>
      </c>
      <c r="C413" s="13">
        <v>0</v>
      </c>
      <c r="D413" s="13">
        <v>0</v>
      </c>
      <c r="E413" s="13">
        <v>0</v>
      </c>
      <c r="F413" s="13">
        <v>0</v>
      </c>
      <c r="G413" s="13">
        <v>0</v>
      </c>
      <c r="H413" s="13">
        <v>0</v>
      </c>
      <c r="I413" s="13">
        <v>0</v>
      </c>
      <c r="J413" s="13">
        <v>0</v>
      </c>
      <c r="K413" s="13">
        <v>0</v>
      </c>
      <c r="L413" s="13">
        <v>0</v>
      </c>
      <c r="M413" s="13">
        <v>0</v>
      </c>
      <c r="N413" s="13">
        <v>0</v>
      </c>
      <c r="O413" s="13">
        <v>0</v>
      </c>
    </row>
    <row r="414" spans="1:15" ht="11.25" x14ac:dyDescent="0.2">
      <c r="A414" s="10">
        <v>148510</v>
      </c>
      <c r="B414" s="12" t="s">
        <v>28</v>
      </c>
      <c r="C414" s="13">
        <v>0</v>
      </c>
      <c r="D414" s="13">
        <v>0</v>
      </c>
      <c r="E414" s="13">
        <v>0</v>
      </c>
      <c r="F414" s="13">
        <v>0</v>
      </c>
      <c r="G414" s="13">
        <v>0</v>
      </c>
      <c r="H414" s="13">
        <v>0</v>
      </c>
      <c r="I414" s="13">
        <v>0</v>
      </c>
      <c r="J414" s="13">
        <v>0</v>
      </c>
      <c r="K414" s="13">
        <v>0</v>
      </c>
      <c r="L414" s="13">
        <v>0</v>
      </c>
      <c r="M414" s="13">
        <v>0</v>
      </c>
      <c r="N414" s="13">
        <v>0</v>
      </c>
      <c r="O414" s="13">
        <v>0</v>
      </c>
    </row>
    <row r="415" spans="1:15" ht="11.25" x14ac:dyDescent="0.2">
      <c r="A415" s="10">
        <v>148515</v>
      </c>
      <c r="B415" s="12" t="s">
        <v>29</v>
      </c>
      <c r="C415" s="13">
        <v>0</v>
      </c>
      <c r="D415" s="13">
        <v>0</v>
      </c>
      <c r="E415" s="13">
        <v>0</v>
      </c>
      <c r="F415" s="13">
        <v>0</v>
      </c>
      <c r="G415" s="13">
        <v>0</v>
      </c>
      <c r="H415" s="13">
        <v>0</v>
      </c>
      <c r="I415" s="13">
        <v>0</v>
      </c>
      <c r="J415" s="13">
        <v>0</v>
      </c>
      <c r="K415" s="13">
        <v>0</v>
      </c>
      <c r="L415" s="13">
        <v>0</v>
      </c>
      <c r="M415" s="13">
        <v>0</v>
      </c>
      <c r="N415" s="13">
        <v>0</v>
      </c>
      <c r="O415" s="13">
        <v>0</v>
      </c>
    </row>
    <row r="416" spans="1:15" ht="11.25" x14ac:dyDescent="0.2">
      <c r="A416" s="10">
        <v>148520</v>
      </c>
      <c r="B416" s="12" t="s">
        <v>30</v>
      </c>
      <c r="C416" s="13">
        <v>0</v>
      </c>
      <c r="D416" s="13">
        <v>0</v>
      </c>
      <c r="E416" s="13">
        <v>0</v>
      </c>
      <c r="F416" s="13">
        <v>0</v>
      </c>
      <c r="G416" s="13">
        <v>0</v>
      </c>
      <c r="H416" s="13">
        <v>0</v>
      </c>
      <c r="I416" s="13">
        <v>0</v>
      </c>
      <c r="J416" s="13">
        <v>0</v>
      </c>
      <c r="K416" s="13">
        <v>0</v>
      </c>
      <c r="L416" s="13">
        <v>0</v>
      </c>
      <c r="M416" s="13">
        <v>0</v>
      </c>
      <c r="N416" s="13">
        <v>0</v>
      </c>
      <c r="O416" s="13">
        <v>0</v>
      </c>
    </row>
    <row r="417" spans="1:15" ht="11.25" x14ac:dyDescent="0.2">
      <c r="A417" s="10">
        <v>148525</v>
      </c>
      <c r="B417" s="12" t="s">
        <v>31</v>
      </c>
      <c r="C417" s="13">
        <v>0</v>
      </c>
      <c r="D417" s="13">
        <v>0</v>
      </c>
      <c r="E417" s="13">
        <v>0</v>
      </c>
      <c r="F417" s="13">
        <v>0</v>
      </c>
      <c r="G417" s="13">
        <v>0</v>
      </c>
      <c r="H417" s="13">
        <v>0</v>
      </c>
      <c r="I417" s="13">
        <v>0</v>
      </c>
      <c r="J417" s="13">
        <v>0</v>
      </c>
      <c r="K417" s="13">
        <v>0</v>
      </c>
      <c r="L417" s="13">
        <v>0</v>
      </c>
      <c r="M417" s="13">
        <v>0</v>
      </c>
      <c r="N417" s="13">
        <v>0</v>
      </c>
      <c r="O417" s="13">
        <v>0</v>
      </c>
    </row>
    <row r="418" spans="1:15" ht="11.25" x14ac:dyDescent="0.2">
      <c r="A418" s="10">
        <v>1487</v>
      </c>
      <c r="B418" s="12" t="s">
        <v>76</v>
      </c>
      <c r="C418" s="13">
        <v>0</v>
      </c>
      <c r="D418" s="13">
        <v>0</v>
      </c>
      <c r="E418" s="13">
        <v>0</v>
      </c>
      <c r="F418" s="13">
        <v>0</v>
      </c>
      <c r="G418" s="13">
        <v>0</v>
      </c>
      <c r="H418" s="13">
        <v>0</v>
      </c>
      <c r="I418" s="13">
        <v>0</v>
      </c>
      <c r="J418" s="13">
        <v>0</v>
      </c>
      <c r="K418" s="13">
        <v>0</v>
      </c>
      <c r="L418" s="13">
        <v>0</v>
      </c>
      <c r="M418" s="13">
        <v>0</v>
      </c>
      <c r="N418" s="13">
        <v>0</v>
      </c>
      <c r="O418" s="13">
        <v>0</v>
      </c>
    </row>
    <row r="419" spans="1:15" ht="11.25" x14ac:dyDescent="0.2">
      <c r="A419" s="10">
        <v>148705</v>
      </c>
      <c r="B419" s="12" t="s">
        <v>27</v>
      </c>
      <c r="C419" s="13">
        <v>0</v>
      </c>
      <c r="D419" s="13">
        <v>0</v>
      </c>
      <c r="E419" s="13">
        <v>0</v>
      </c>
      <c r="F419" s="13">
        <v>0</v>
      </c>
      <c r="G419" s="13">
        <v>0</v>
      </c>
      <c r="H419" s="13">
        <v>0</v>
      </c>
      <c r="I419" s="13">
        <v>0</v>
      </c>
      <c r="J419" s="13">
        <v>0</v>
      </c>
      <c r="K419" s="13">
        <v>0</v>
      </c>
      <c r="L419" s="13">
        <v>0</v>
      </c>
      <c r="M419" s="13">
        <v>0</v>
      </c>
      <c r="N419" s="13">
        <v>0</v>
      </c>
      <c r="O419" s="13">
        <v>0</v>
      </c>
    </row>
    <row r="420" spans="1:15" ht="11.25" x14ac:dyDescent="0.2">
      <c r="A420" s="10">
        <v>148710</v>
      </c>
      <c r="B420" s="12" t="s">
        <v>28</v>
      </c>
      <c r="C420" s="13">
        <v>0</v>
      </c>
      <c r="D420" s="13">
        <v>0</v>
      </c>
      <c r="E420" s="13">
        <v>0</v>
      </c>
      <c r="F420" s="13">
        <v>0</v>
      </c>
      <c r="G420" s="13">
        <v>0</v>
      </c>
      <c r="H420" s="13">
        <v>0</v>
      </c>
      <c r="I420" s="13">
        <v>0</v>
      </c>
      <c r="J420" s="13">
        <v>0</v>
      </c>
      <c r="K420" s="13">
        <v>0</v>
      </c>
      <c r="L420" s="13">
        <v>0</v>
      </c>
      <c r="M420" s="13">
        <v>0</v>
      </c>
      <c r="N420" s="13">
        <v>0</v>
      </c>
      <c r="O420" s="13">
        <v>0</v>
      </c>
    </row>
    <row r="421" spans="1:15" ht="11.25" x14ac:dyDescent="0.2">
      <c r="A421" s="10">
        <v>148715</v>
      </c>
      <c r="B421" s="12" t="s">
        <v>29</v>
      </c>
      <c r="C421" s="13">
        <v>0</v>
      </c>
      <c r="D421" s="13">
        <v>0</v>
      </c>
      <c r="E421" s="13">
        <v>0</v>
      </c>
      <c r="F421" s="13">
        <v>0</v>
      </c>
      <c r="G421" s="13">
        <v>0</v>
      </c>
      <c r="H421" s="13">
        <v>0</v>
      </c>
      <c r="I421" s="13">
        <v>0</v>
      </c>
      <c r="J421" s="13">
        <v>0</v>
      </c>
      <c r="K421" s="13">
        <v>0</v>
      </c>
      <c r="L421" s="13">
        <v>0</v>
      </c>
      <c r="M421" s="13">
        <v>0</v>
      </c>
      <c r="N421" s="13">
        <v>0</v>
      </c>
      <c r="O421" s="13">
        <v>0</v>
      </c>
    </row>
    <row r="422" spans="1:15" ht="11.25" x14ac:dyDescent="0.2">
      <c r="A422" s="10">
        <v>148720</v>
      </c>
      <c r="B422" s="12" t="s">
        <v>30</v>
      </c>
      <c r="C422" s="13">
        <v>0</v>
      </c>
      <c r="D422" s="13">
        <v>0</v>
      </c>
      <c r="E422" s="13">
        <v>0</v>
      </c>
      <c r="F422" s="13">
        <v>0</v>
      </c>
      <c r="G422" s="13">
        <v>0</v>
      </c>
      <c r="H422" s="13">
        <v>0</v>
      </c>
      <c r="I422" s="13">
        <v>0</v>
      </c>
      <c r="J422" s="13">
        <v>0</v>
      </c>
      <c r="K422" s="13">
        <v>0</v>
      </c>
      <c r="L422" s="13">
        <v>0</v>
      </c>
      <c r="M422" s="13">
        <v>0</v>
      </c>
      <c r="N422" s="13">
        <v>0</v>
      </c>
      <c r="O422" s="13">
        <v>0</v>
      </c>
    </row>
    <row r="423" spans="1:15" ht="11.25" x14ac:dyDescent="0.2">
      <c r="A423" s="10">
        <v>148725</v>
      </c>
      <c r="B423" s="12" t="s">
        <v>31</v>
      </c>
      <c r="C423" s="13">
        <v>0</v>
      </c>
      <c r="D423" s="13">
        <v>0</v>
      </c>
      <c r="E423" s="13">
        <v>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v>0</v>
      </c>
      <c r="L423" s="13">
        <v>0</v>
      </c>
      <c r="M423" s="13">
        <v>0</v>
      </c>
      <c r="N423" s="13">
        <v>0</v>
      </c>
      <c r="O423" s="13">
        <v>0</v>
      </c>
    </row>
    <row r="424" spans="1:15" ht="11.25" x14ac:dyDescent="0.2">
      <c r="A424" s="10">
        <v>1489</v>
      </c>
      <c r="B424" s="12" t="s">
        <v>77</v>
      </c>
      <c r="C424" s="13">
        <v>0</v>
      </c>
      <c r="D424" s="13">
        <v>0</v>
      </c>
      <c r="E424" s="13">
        <v>0</v>
      </c>
      <c r="F424" s="13">
        <v>0</v>
      </c>
      <c r="G424" s="13">
        <v>0</v>
      </c>
      <c r="H424" s="13">
        <v>0</v>
      </c>
      <c r="I424" s="13">
        <v>0</v>
      </c>
      <c r="J424" s="13">
        <v>0</v>
      </c>
      <c r="K424" s="13">
        <v>0</v>
      </c>
      <c r="L424" s="13">
        <v>0</v>
      </c>
      <c r="M424" s="13">
        <v>0</v>
      </c>
      <c r="N424" s="13">
        <v>0</v>
      </c>
      <c r="O424" s="13">
        <v>0</v>
      </c>
    </row>
    <row r="425" spans="1:15" ht="11.25" x14ac:dyDescent="0.2">
      <c r="A425" s="10">
        <v>148905</v>
      </c>
      <c r="B425" s="12" t="s">
        <v>27</v>
      </c>
      <c r="C425" s="13">
        <v>0</v>
      </c>
      <c r="D425" s="13">
        <v>0</v>
      </c>
      <c r="E425" s="13">
        <v>0</v>
      </c>
      <c r="F425" s="13">
        <v>0</v>
      </c>
      <c r="G425" s="13">
        <v>0</v>
      </c>
      <c r="H425" s="13">
        <v>0</v>
      </c>
      <c r="I425" s="13">
        <v>0</v>
      </c>
      <c r="J425" s="13">
        <v>0</v>
      </c>
      <c r="K425" s="13">
        <v>0</v>
      </c>
      <c r="L425" s="13">
        <v>0</v>
      </c>
      <c r="M425" s="13">
        <v>0</v>
      </c>
      <c r="N425" s="13">
        <v>0</v>
      </c>
      <c r="O425" s="13">
        <v>0</v>
      </c>
    </row>
    <row r="426" spans="1:15" ht="11.25" x14ac:dyDescent="0.2">
      <c r="A426" s="10">
        <v>148910</v>
      </c>
      <c r="B426" s="12" t="s">
        <v>28</v>
      </c>
      <c r="C426" s="13">
        <v>0</v>
      </c>
      <c r="D426" s="13">
        <v>0</v>
      </c>
      <c r="E426" s="13">
        <v>0</v>
      </c>
      <c r="F426" s="13">
        <v>0</v>
      </c>
      <c r="G426" s="13">
        <v>0</v>
      </c>
      <c r="H426" s="13">
        <v>0</v>
      </c>
      <c r="I426" s="13">
        <v>0</v>
      </c>
      <c r="J426" s="13">
        <v>0</v>
      </c>
      <c r="K426" s="13">
        <v>0</v>
      </c>
      <c r="L426" s="13">
        <v>0</v>
      </c>
      <c r="M426" s="13">
        <v>0</v>
      </c>
      <c r="N426" s="13">
        <v>0</v>
      </c>
      <c r="O426" s="13">
        <v>0</v>
      </c>
    </row>
    <row r="427" spans="1:15" ht="11.25" x14ac:dyDescent="0.2">
      <c r="A427" s="10">
        <v>148915</v>
      </c>
      <c r="B427" s="12" t="s">
        <v>29</v>
      </c>
      <c r="C427" s="13">
        <v>0</v>
      </c>
      <c r="D427" s="13">
        <v>0</v>
      </c>
      <c r="E427" s="13">
        <v>0</v>
      </c>
      <c r="F427" s="13">
        <v>0</v>
      </c>
      <c r="G427" s="13">
        <v>0</v>
      </c>
      <c r="H427" s="13">
        <v>0</v>
      </c>
      <c r="I427" s="13">
        <v>0</v>
      </c>
      <c r="J427" s="13">
        <v>0</v>
      </c>
      <c r="K427" s="13">
        <v>0</v>
      </c>
      <c r="L427" s="13">
        <v>0</v>
      </c>
      <c r="M427" s="13">
        <v>0</v>
      </c>
      <c r="N427" s="13">
        <v>0</v>
      </c>
      <c r="O427" s="13">
        <v>0</v>
      </c>
    </row>
    <row r="428" spans="1:15" ht="11.25" x14ac:dyDescent="0.2">
      <c r="A428" s="10">
        <v>148920</v>
      </c>
      <c r="B428" s="12" t="s">
        <v>30</v>
      </c>
      <c r="C428" s="13">
        <v>0</v>
      </c>
      <c r="D428" s="13">
        <v>0</v>
      </c>
      <c r="E428" s="13">
        <v>0</v>
      </c>
      <c r="F428" s="13">
        <v>0</v>
      </c>
      <c r="G428" s="13">
        <v>0</v>
      </c>
      <c r="H428" s="13">
        <v>0</v>
      </c>
      <c r="I428" s="13">
        <v>0</v>
      </c>
      <c r="J428" s="13">
        <v>0</v>
      </c>
      <c r="K428" s="13">
        <v>0</v>
      </c>
      <c r="L428" s="13">
        <v>0</v>
      </c>
      <c r="M428" s="13">
        <v>0</v>
      </c>
      <c r="N428" s="13">
        <v>0</v>
      </c>
      <c r="O428" s="13">
        <v>0</v>
      </c>
    </row>
    <row r="429" spans="1:15" ht="11.25" x14ac:dyDescent="0.2">
      <c r="A429" s="10">
        <v>148925</v>
      </c>
      <c r="B429" s="12" t="s">
        <v>31</v>
      </c>
      <c r="C429" s="13">
        <v>0</v>
      </c>
      <c r="D429" s="13">
        <v>0</v>
      </c>
      <c r="E429" s="13">
        <v>0</v>
      </c>
      <c r="F429" s="13">
        <v>0</v>
      </c>
      <c r="G429" s="13">
        <v>0</v>
      </c>
      <c r="H429" s="13">
        <v>0</v>
      </c>
      <c r="I429" s="13">
        <v>0</v>
      </c>
      <c r="J429" s="13">
        <v>0</v>
      </c>
      <c r="K429" s="13">
        <v>0</v>
      </c>
      <c r="L429" s="13">
        <v>0</v>
      </c>
      <c r="M429" s="13">
        <v>0</v>
      </c>
      <c r="N429" s="13">
        <v>0</v>
      </c>
      <c r="O429" s="13">
        <v>0</v>
      </c>
    </row>
    <row r="430" spans="1:15" ht="11.25" x14ac:dyDescent="0.2">
      <c r="A430" s="10">
        <v>1499</v>
      </c>
      <c r="B430" s="12" t="s">
        <v>78</v>
      </c>
      <c r="C430" s="13">
        <v>-239891.75</v>
      </c>
      <c r="D430" s="13">
        <v>-241614.93</v>
      </c>
      <c r="E430" s="13">
        <v>-241658.16</v>
      </c>
      <c r="F430" s="13">
        <v>-246541.43</v>
      </c>
      <c r="G430" s="13">
        <v>-253978.9</v>
      </c>
      <c r="H430" s="13">
        <v>-276590.06</v>
      </c>
      <c r="I430" s="13">
        <v>-297663.64</v>
      </c>
      <c r="J430" s="13">
        <v>-313081.98</v>
      </c>
      <c r="K430" s="13">
        <v>-329264.21000000002</v>
      </c>
      <c r="L430" s="13">
        <v>-330137.75</v>
      </c>
      <c r="M430" s="13">
        <v>-312140.68</v>
      </c>
      <c r="N430" s="13">
        <v>-318442.18</v>
      </c>
      <c r="O430" s="13">
        <v>-315464.42</v>
      </c>
    </row>
    <row r="431" spans="1:15" ht="11.25" x14ac:dyDescent="0.2">
      <c r="A431" s="10">
        <v>149905</v>
      </c>
      <c r="B431" s="12" t="s">
        <v>498</v>
      </c>
      <c r="C431" s="13">
        <v>-4.95</v>
      </c>
      <c r="D431" s="13">
        <v>-4.95</v>
      </c>
      <c r="E431" s="13">
        <v>-4.95</v>
      </c>
      <c r="F431" s="13">
        <v>-4.95</v>
      </c>
      <c r="G431" s="13">
        <v>-4.95</v>
      </c>
      <c r="H431" s="13">
        <v>-4.95</v>
      </c>
      <c r="I431" s="13">
        <v>-4.95</v>
      </c>
      <c r="J431" s="13">
        <v>-4.95</v>
      </c>
      <c r="K431" s="13">
        <v>-4.95</v>
      </c>
      <c r="L431" s="13">
        <v>-4.95</v>
      </c>
      <c r="M431" s="13">
        <v>-4.95</v>
      </c>
      <c r="N431" s="13">
        <v>-4.95</v>
      </c>
      <c r="O431" s="13">
        <v>-4.95</v>
      </c>
    </row>
    <row r="432" spans="1:15" ht="11.25" x14ac:dyDescent="0.2">
      <c r="A432" s="10">
        <v>149910</v>
      </c>
      <c r="B432" s="12" t="s">
        <v>499</v>
      </c>
      <c r="C432" s="13">
        <v>-71195.929999999993</v>
      </c>
      <c r="D432" s="13">
        <v>-73227.14</v>
      </c>
      <c r="E432" s="13">
        <v>-74404.98</v>
      </c>
      <c r="F432" s="13">
        <v>-75864.84</v>
      </c>
      <c r="G432" s="13">
        <v>-79728.59</v>
      </c>
      <c r="H432" s="13">
        <v>-86537.71</v>
      </c>
      <c r="I432" s="13">
        <v>-92979.24</v>
      </c>
      <c r="J432" s="13">
        <v>-96937.97</v>
      </c>
      <c r="K432" s="13">
        <v>-101147.26</v>
      </c>
      <c r="L432" s="13">
        <v>-103866.46</v>
      </c>
      <c r="M432" s="13">
        <v>-101510.64</v>
      </c>
      <c r="N432" s="13">
        <v>-103902.35</v>
      </c>
      <c r="O432" s="13">
        <v>-102870.52</v>
      </c>
    </row>
    <row r="433" spans="1:15" ht="11.25" x14ac:dyDescent="0.2">
      <c r="A433" s="10">
        <v>149915</v>
      </c>
      <c r="B433" s="12" t="s">
        <v>79</v>
      </c>
      <c r="C433" s="13">
        <v>-3816.11</v>
      </c>
      <c r="D433" s="13">
        <v>-3489.85</v>
      </c>
      <c r="E433" s="13">
        <v>-3771.86</v>
      </c>
      <c r="F433" s="13">
        <v>-1859.05</v>
      </c>
      <c r="G433" s="13">
        <v>-1649.96</v>
      </c>
      <c r="H433" s="13">
        <v>-1385.62</v>
      </c>
      <c r="I433" s="13">
        <v>-1433.25</v>
      </c>
      <c r="J433" s="13">
        <v>-1165.56</v>
      </c>
      <c r="K433" s="13">
        <v>-1183.95</v>
      </c>
      <c r="L433" s="13">
        <v>-1108.8699999999999</v>
      </c>
      <c r="M433" s="13">
        <v>-957.24</v>
      </c>
      <c r="N433" s="13">
        <v>-982.88</v>
      </c>
      <c r="O433" s="13">
        <v>-967.75</v>
      </c>
    </row>
    <row r="434" spans="1:15" ht="11.25" x14ac:dyDescent="0.2">
      <c r="A434" s="10">
        <v>149920</v>
      </c>
      <c r="B434" s="12" t="s">
        <v>500</v>
      </c>
      <c r="C434" s="13">
        <v>-150795.99</v>
      </c>
      <c r="D434" s="13">
        <v>-150915.32999999999</v>
      </c>
      <c r="E434" s="13">
        <v>-150486.79</v>
      </c>
      <c r="F434" s="13">
        <v>-152591.84</v>
      </c>
      <c r="G434" s="13">
        <v>-153105.89000000001</v>
      </c>
      <c r="H434" s="13">
        <v>-163611.64000000001</v>
      </c>
      <c r="I434" s="13">
        <v>-172567.77</v>
      </c>
      <c r="J434" s="13">
        <v>-178756.19</v>
      </c>
      <c r="K434" s="13">
        <v>-186802.22</v>
      </c>
      <c r="L434" s="13">
        <v>-189472.82</v>
      </c>
      <c r="M434" s="13">
        <v>-172771.27</v>
      </c>
      <c r="N434" s="13">
        <v>-174908.64</v>
      </c>
      <c r="O434" s="13">
        <v>-162990.29999999999</v>
      </c>
    </row>
    <row r="435" spans="1:15" ht="11.25" x14ac:dyDescent="0.2">
      <c r="A435" s="10">
        <v>149940</v>
      </c>
      <c r="B435" s="12" t="s">
        <v>401</v>
      </c>
      <c r="C435" s="13">
        <v>0</v>
      </c>
      <c r="D435" s="13">
        <v>0</v>
      </c>
      <c r="E435" s="13">
        <v>0</v>
      </c>
      <c r="F435" s="13">
        <v>0</v>
      </c>
      <c r="G435" s="13">
        <v>0</v>
      </c>
      <c r="H435" s="13">
        <v>0</v>
      </c>
      <c r="I435" s="13">
        <v>0</v>
      </c>
      <c r="J435" s="13">
        <v>0</v>
      </c>
      <c r="K435" s="13">
        <v>0</v>
      </c>
      <c r="L435" s="13">
        <v>0</v>
      </c>
      <c r="M435" s="13">
        <v>0</v>
      </c>
      <c r="N435" s="13">
        <v>0</v>
      </c>
      <c r="O435" s="13">
        <v>0</v>
      </c>
    </row>
    <row r="436" spans="1:15" ht="11.25" x14ac:dyDescent="0.2">
      <c r="A436" s="10">
        <v>149945</v>
      </c>
      <c r="B436" s="12" t="s">
        <v>80</v>
      </c>
      <c r="C436" s="13">
        <v>-13.14</v>
      </c>
      <c r="D436" s="13">
        <v>-22.07</v>
      </c>
      <c r="E436" s="13">
        <v>-35.39</v>
      </c>
      <c r="F436" s="13">
        <v>-31.05</v>
      </c>
      <c r="G436" s="13">
        <v>-81.96</v>
      </c>
      <c r="H436" s="13">
        <v>-239.07</v>
      </c>
      <c r="I436" s="13">
        <v>-374.22</v>
      </c>
      <c r="J436" s="13">
        <v>-519.58000000000004</v>
      </c>
      <c r="K436" s="13">
        <v>-871.49</v>
      </c>
      <c r="L436" s="13">
        <v>-1169.1199999999999</v>
      </c>
      <c r="M436" s="13">
        <v>-1655.11</v>
      </c>
      <c r="N436" s="13">
        <v>-2150.0500000000002</v>
      </c>
      <c r="O436" s="13">
        <v>-2719.49</v>
      </c>
    </row>
    <row r="437" spans="1:15" ht="11.25" x14ac:dyDescent="0.2">
      <c r="A437" s="10">
        <v>149950</v>
      </c>
      <c r="B437" s="12" t="s">
        <v>81</v>
      </c>
      <c r="C437" s="13">
        <v>-4670.01</v>
      </c>
      <c r="D437" s="13">
        <v>-4559.97</v>
      </c>
      <c r="E437" s="13">
        <v>-3558.57</v>
      </c>
      <c r="F437" s="13">
        <v>-6794.08</v>
      </c>
      <c r="G437" s="13">
        <v>-10011.92</v>
      </c>
      <c r="H437" s="13">
        <v>-15415.45</v>
      </c>
      <c r="I437" s="13">
        <v>-20908.59</v>
      </c>
      <c r="J437" s="13">
        <v>-26302.11</v>
      </c>
      <c r="K437" s="13">
        <v>-29858.720000000001</v>
      </c>
      <c r="L437" s="13">
        <v>-25119.9</v>
      </c>
      <c r="M437" s="13">
        <v>-25845.84</v>
      </c>
      <c r="N437" s="13">
        <v>-27097.69</v>
      </c>
      <c r="O437" s="13">
        <v>-36515.78</v>
      </c>
    </row>
    <row r="438" spans="1:15" ht="11.25" x14ac:dyDescent="0.2">
      <c r="A438" s="10">
        <v>149955</v>
      </c>
      <c r="B438" s="12" t="s">
        <v>501</v>
      </c>
      <c r="C438" s="13">
        <v>0</v>
      </c>
      <c r="D438" s="13">
        <v>0</v>
      </c>
      <c r="E438" s="13">
        <v>0</v>
      </c>
      <c r="F438" s="13">
        <v>0</v>
      </c>
      <c r="G438" s="13">
        <v>0</v>
      </c>
      <c r="H438" s="13">
        <v>0</v>
      </c>
      <c r="I438" s="13">
        <v>0</v>
      </c>
      <c r="J438" s="13">
        <v>0</v>
      </c>
      <c r="K438" s="13">
        <v>0</v>
      </c>
      <c r="L438" s="13">
        <v>0</v>
      </c>
      <c r="M438" s="13">
        <v>0</v>
      </c>
      <c r="N438" s="13">
        <v>0</v>
      </c>
      <c r="O438" s="13">
        <v>0</v>
      </c>
    </row>
    <row r="439" spans="1:15" ht="11.25" x14ac:dyDescent="0.2">
      <c r="A439" s="10">
        <v>149980</v>
      </c>
      <c r="B439" s="12" t="s">
        <v>82</v>
      </c>
      <c r="C439" s="13">
        <v>-7563.9</v>
      </c>
      <c r="D439" s="13">
        <v>-7563.9</v>
      </c>
      <c r="E439" s="13">
        <v>-7563.9</v>
      </c>
      <c r="F439" s="13">
        <v>-7563.9</v>
      </c>
      <c r="G439" s="13">
        <v>-7563.9</v>
      </c>
      <c r="H439" s="13">
        <v>-7563.9</v>
      </c>
      <c r="I439" s="13">
        <v>-7563.9</v>
      </c>
      <c r="J439" s="13">
        <v>-7563.9</v>
      </c>
      <c r="K439" s="13">
        <v>-7563.9</v>
      </c>
      <c r="L439" s="13">
        <v>-7563.9</v>
      </c>
      <c r="M439" s="13">
        <v>-7563.9</v>
      </c>
      <c r="N439" s="13">
        <v>-7563.9</v>
      </c>
      <c r="O439" s="13">
        <v>-7563.9</v>
      </c>
    </row>
    <row r="440" spans="1:15" ht="11.25" x14ac:dyDescent="0.2">
      <c r="A440" s="10">
        <v>149985</v>
      </c>
      <c r="B440" s="12" t="s">
        <v>402</v>
      </c>
      <c r="C440" s="13">
        <v>0</v>
      </c>
      <c r="D440" s="13">
        <v>0</v>
      </c>
      <c r="E440" s="13">
        <v>0</v>
      </c>
      <c r="F440" s="13">
        <v>0</v>
      </c>
      <c r="G440" s="13">
        <v>0</v>
      </c>
      <c r="H440" s="13">
        <v>0</v>
      </c>
      <c r="I440" s="13">
        <v>0</v>
      </c>
      <c r="J440" s="13">
        <v>0</v>
      </c>
      <c r="K440" s="13">
        <v>0</v>
      </c>
      <c r="L440" s="13">
        <v>0</v>
      </c>
      <c r="M440" s="13">
        <v>0</v>
      </c>
      <c r="N440" s="13">
        <v>0</v>
      </c>
      <c r="O440" s="13">
        <v>0</v>
      </c>
    </row>
    <row r="441" spans="1:15" ht="11.25" x14ac:dyDescent="0.2">
      <c r="A441" s="10">
        <v>149987</v>
      </c>
      <c r="B441" s="12" t="s">
        <v>83</v>
      </c>
      <c r="C441" s="13">
        <v>0</v>
      </c>
      <c r="D441" s="13">
        <v>0</v>
      </c>
      <c r="E441" s="13">
        <v>0</v>
      </c>
      <c r="F441" s="13">
        <v>0</v>
      </c>
      <c r="G441" s="13">
        <v>0</v>
      </c>
      <c r="H441" s="13">
        <v>0</v>
      </c>
      <c r="I441" s="13">
        <v>0</v>
      </c>
      <c r="J441" s="13">
        <v>0</v>
      </c>
      <c r="K441" s="13">
        <v>0</v>
      </c>
      <c r="L441" s="13">
        <v>0</v>
      </c>
      <c r="M441" s="13">
        <v>0</v>
      </c>
      <c r="N441" s="13">
        <v>0</v>
      </c>
      <c r="O441" s="13">
        <v>0</v>
      </c>
    </row>
    <row r="442" spans="1:15" ht="11.25" x14ac:dyDescent="0.2">
      <c r="A442" s="10">
        <v>149989</v>
      </c>
      <c r="B442" s="12" t="s">
        <v>84</v>
      </c>
      <c r="C442" s="13">
        <v>-1831.73</v>
      </c>
      <c r="D442" s="13">
        <v>-1831.73</v>
      </c>
      <c r="E442" s="13">
        <v>-1831.73</v>
      </c>
      <c r="F442" s="13">
        <v>-1831.73</v>
      </c>
      <c r="G442" s="13">
        <v>-1831.73</v>
      </c>
      <c r="H442" s="13">
        <v>-1831.73</v>
      </c>
      <c r="I442" s="13">
        <v>-1831.73</v>
      </c>
      <c r="J442" s="13">
        <v>-1831.73</v>
      </c>
      <c r="K442" s="13">
        <v>-1831.73</v>
      </c>
      <c r="L442" s="13">
        <v>-1831.73</v>
      </c>
      <c r="M442" s="13">
        <v>-1831.73</v>
      </c>
      <c r="N442" s="13">
        <v>-1831.73</v>
      </c>
      <c r="O442" s="13">
        <v>-1831.73</v>
      </c>
    </row>
    <row r="443" spans="1:15" ht="11.25" x14ac:dyDescent="0.2">
      <c r="A443" s="10">
        <v>15</v>
      </c>
      <c r="B443" s="12" t="s">
        <v>502</v>
      </c>
      <c r="C443" s="13">
        <v>0</v>
      </c>
      <c r="D443" s="13">
        <v>0</v>
      </c>
      <c r="E443" s="13">
        <v>0</v>
      </c>
      <c r="F443" s="13">
        <v>0</v>
      </c>
      <c r="G443" s="13">
        <v>0</v>
      </c>
      <c r="H443" s="13">
        <v>0</v>
      </c>
      <c r="I443" s="13">
        <v>0</v>
      </c>
      <c r="J443" s="13">
        <v>0</v>
      </c>
      <c r="K443" s="13">
        <v>0</v>
      </c>
      <c r="L443" s="13">
        <v>0</v>
      </c>
      <c r="M443" s="13">
        <v>0</v>
      </c>
      <c r="N443" s="13">
        <v>0</v>
      </c>
      <c r="O443" s="13">
        <v>0</v>
      </c>
    </row>
    <row r="444" spans="1:15" ht="11.25" x14ac:dyDescent="0.2">
      <c r="A444" s="10">
        <v>1501</v>
      </c>
      <c r="B444" s="12" t="s">
        <v>85</v>
      </c>
      <c r="C444" s="13">
        <v>0</v>
      </c>
      <c r="D444" s="13">
        <v>0</v>
      </c>
      <c r="E444" s="13">
        <v>0</v>
      </c>
      <c r="F444" s="13">
        <v>0</v>
      </c>
      <c r="G444" s="13">
        <v>0</v>
      </c>
      <c r="H444" s="13">
        <v>0</v>
      </c>
      <c r="I444" s="13">
        <v>0</v>
      </c>
      <c r="J444" s="13">
        <v>0</v>
      </c>
      <c r="K444" s="13">
        <v>0</v>
      </c>
      <c r="L444" s="13">
        <v>0</v>
      </c>
      <c r="M444" s="13">
        <v>0</v>
      </c>
      <c r="N444" s="13">
        <v>0</v>
      </c>
      <c r="O444" s="13">
        <v>0</v>
      </c>
    </row>
    <row r="445" spans="1:15" ht="11.25" x14ac:dyDescent="0.2">
      <c r="A445" s="10">
        <v>150105</v>
      </c>
      <c r="B445" s="12" t="s">
        <v>85</v>
      </c>
      <c r="C445" s="13">
        <v>0</v>
      </c>
      <c r="D445" s="13">
        <v>0</v>
      </c>
      <c r="E445" s="13">
        <v>0</v>
      </c>
      <c r="F445" s="13">
        <v>0</v>
      </c>
      <c r="G445" s="13">
        <v>0</v>
      </c>
      <c r="H445" s="13">
        <v>0</v>
      </c>
      <c r="I445" s="13">
        <v>0</v>
      </c>
      <c r="J445" s="13">
        <v>0</v>
      </c>
      <c r="K445" s="13">
        <v>0</v>
      </c>
      <c r="L445" s="13">
        <v>0</v>
      </c>
      <c r="M445" s="13">
        <v>0</v>
      </c>
      <c r="N445" s="13">
        <v>0</v>
      </c>
      <c r="O445" s="13">
        <v>0</v>
      </c>
    </row>
    <row r="446" spans="1:15" ht="11.25" x14ac:dyDescent="0.2">
      <c r="A446" s="10">
        <v>1502</v>
      </c>
      <c r="B446" s="12" t="s">
        <v>86</v>
      </c>
      <c r="C446" s="13">
        <v>0</v>
      </c>
      <c r="D446" s="13">
        <v>0</v>
      </c>
      <c r="E446" s="13">
        <v>0</v>
      </c>
      <c r="F446" s="13">
        <v>0</v>
      </c>
      <c r="G446" s="13">
        <v>0</v>
      </c>
      <c r="H446" s="13">
        <v>0</v>
      </c>
      <c r="I446" s="13">
        <v>0</v>
      </c>
      <c r="J446" s="13">
        <v>0</v>
      </c>
      <c r="K446" s="13">
        <v>0</v>
      </c>
      <c r="L446" s="13">
        <v>0</v>
      </c>
      <c r="M446" s="13">
        <v>0</v>
      </c>
      <c r="N446" s="13">
        <v>0</v>
      </c>
      <c r="O446" s="13">
        <v>0</v>
      </c>
    </row>
    <row r="447" spans="1:15" ht="11.25" x14ac:dyDescent="0.2">
      <c r="A447" s="10">
        <v>150205</v>
      </c>
      <c r="B447" s="12" t="s">
        <v>86</v>
      </c>
      <c r="C447" s="13">
        <v>0</v>
      </c>
      <c r="D447" s="13">
        <v>0</v>
      </c>
      <c r="E447" s="13">
        <v>0</v>
      </c>
      <c r="F447" s="13">
        <v>0</v>
      </c>
      <c r="G447" s="13">
        <v>0</v>
      </c>
      <c r="H447" s="13">
        <v>0</v>
      </c>
      <c r="I447" s="13">
        <v>0</v>
      </c>
      <c r="J447" s="13">
        <v>0</v>
      </c>
      <c r="K447" s="13">
        <v>0</v>
      </c>
      <c r="L447" s="13">
        <v>0</v>
      </c>
      <c r="M447" s="13">
        <v>0</v>
      </c>
      <c r="N447" s="13">
        <v>0</v>
      </c>
      <c r="O447" s="13">
        <v>0</v>
      </c>
    </row>
    <row r="448" spans="1:15" ht="11.25" x14ac:dyDescent="0.2">
      <c r="A448" s="10">
        <v>16</v>
      </c>
      <c r="B448" s="12" t="s">
        <v>7</v>
      </c>
      <c r="C448" s="13">
        <v>186254.31</v>
      </c>
      <c r="D448" s="13">
        <v>184395.62</v>
      </c>
      <c r="E448" s="13">
        <v>174313.11</v>
      </c>
      <c r="F448" s="13">
        <v>167555.18</v>
      </c>
      <c r="G448" s="13">
        <v>162896.65</v>
      </c>
      <c r="H448" s="13">
        <v>161011.82</v>
      </c>
      <c r="I448" s="13">
        <v>154831.04000000001</v>
      </c>
      <c r="J448" s="13">
        <v>156574.46</v>
      </c>
      <c r="K448" s="13">
        <v>153823.29999999999</v>
      </c>
      <c r="L448" s="13">
        <v>148767.51</v>
      </c>
      <c r="M448" s="13">
        <v>149319.63</v>
      </c>
      <c r="N448" s="13">
        <v>138793.35999999999</v>
      </c>
      <c r="O448" s="13">
        <v>152899.38</v>
      </c>
    </row>
    <row r="449" spans="1:15" ht="11.25" x14ac:dyDescent="0.2">
      <c r="A449" s="10">
        <v>1601</v>
      </c>
      <c r="B449" s="12" t="s">
        <v>503</v>
      </c>
      <c r="C449" s="13">
        <v>0</v>
      </c>
      <c r="D449" s="13">
        <v>0</v>
      </c>
      <c r="E449" s="13">
        <v>0</v>
      </c>
      <c r="F449" s="13">
        <v>0</v>
      </c>
      <c r="G449" s="13">
        <v>0</v>
      </c>
      <c r="H449" s="13">
        <v>0</v>
      </c>
      <c r="I449" s="13">
        <v>0</v>
      </c>
      <c r="J449" s="13">
        <v>0</v>
      </c>
      <c r="K449" s="13">
        <v>0</v>
      </c>
      <c r="L449" s="13">
        <v>0</v>
      </c>
      <c r="M449" s="13">
        <v>0</v>
      </c>
      <c r="N449" s="13">
        <v>0</v>
      </c>
      <c r="O449" s="13">
        <v>0</v>
      </c>
    </row>
    <row r="450" spans="1:15" ht="11.25" x14ac:dyDescent="0.2">
      <c r="A450" s="10">
        <v>160105</v>
      </c>
      <c r="B450" s="12" t="s">
        <v>504</v>
      </c>
      <c r="C450" s="13">
        <v>0</v>
      </c>
      <c r="D450" s="13">
        <v>0</v>
      </c>
      <c r="E450" s="13">
        <v>0</v>
      </c>
      <c r="F450" s="13">
        <v>0</v>
      </c>
      <c r="G450" s="13">
        <v>0</v>
      </c>
      <c r="H450" s="13">
        <v>0</v>
      </c>
      <c r="I450" s="13">
        <v>0</v>
      </c>
      <c r="J450" s="13">
        <v>0</v>
      </c>
      <c r="K450" s="13">
        <v>0</v>
      </c>
      <c r="L450" s="13">
        <v>0</v>
      </c>
      <c r="M450" s="13">
        <v>0</v>
      </c>
      <c r="N450" s="13">
        <v>0</v>
      </c>
      <c r="O450" s="13">
        <v>0</v>
      </c>
    </row>
    <row r="451" spans="1:15" ht="11.25" x14ac:dyDescent="0.2">
      <c r="A451" s="10">
        <v>160110</v>
      </c>
      <c r="B451" s="12" t="s">
        <v>23</v>
      </c>
      <c r="C451" s="13">
        <v>0</v>
      </c>
      <c r="D451" s="13">
        <v>0</v>
      </c>
      <c r="E451" s="13">
        <v>0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v>0</v>
      </c>
      <c r="L451" s="13">
        <v>0</v>
      </c>
      <c r="M451" s="13">
        <v>0</v>
      </c>
      <c r="N451" s="13">
        <v>0</v>
      </c>
      <c r="O451" s="13">
        <v>0</v>
      </c>
    </row>
    <row r="452" spans="1:15" ht="11.25" x14ac:dyDescent="0.2">
      <c r="A452" s="10">
        <v>1602</v>
      </c>
      <c r="B452" s="12" t="s">
        <v>87</v>
      </c>
      <c r="C452" s="13">
        <v>834.47</v>
      </c>
      <c r="D452" s="13">
        <v>886.14</v>
      </c>
      <c r="E452" s="13">
        <v>764.2</v>
      </c>
      <c r="F452" s="13">
        <v>1074.95</v>
      </c>
      <c r="G452" s="13">
        <v>1468.56</v>
      </c>
      <c r="H452" s="13">
        <v>1264.22</v>
      </c>
      <c r="I452" s="13">
        <v>897.47</v>
      </c>
      <c r="J452" s="13">
        <v>1077.74</v>
      </c>
      <c r="K452" s="13">
        <v>671.01</v>
      </c>
      <c r="L452" s="13">
        <v>951.48</v>
      </c>
      <c r="M452" s="13">
        <v>1226.19</v>
      </c>
      <c r="N452" s="13">
        <v>1111.3</v>
      </c>
      <c r="O452" s="13">
        <v>1233.97</v>
      </c>
    </row>
    <row r="453" spans="1:15" ht="11.25" x14ac:dyDescent="0.2">
      <c r="A453" s="10">
        <v>160205</v>
      </c>
      <c r="B453" s="12" t="s">
        <v>88</v>
      </c>
      <c r="C453" s="13">
        <v>0</v>
      </c>
      <c r="D453" s="13">
        <v>0</v>
      </c>
      <c r="E453" s="13">
        <v>0</v>
      </c>
      <c r="F453" s="13">
        <v>0</v>
      </c>
      <c r="G453" s="13">
        <v>0</v>
      </c>
      <c r="H453" s="13">
        <v>0</v>
      </c>
      <c r="I453" s="13">
        <v>0</v>
      </c>
      <c r="J453" s="13">
        <v>0</v>
      </c>
      <c r="K453" s="13">
        <v>0</v>
      </c>
      <c r="L453" s="13">
        <v>0</v>
      </c>
      <c r="M453" s="13">
        <v>0</v>
      </c>
      <c r="N453" s="13">
        <v>0</v>
      </c>
      <c r="O453" s="13">
        <v>0</v>
      </c>
    </row>
    <row r="454" spans="1:15" ht="11.25" x14ac:dyDescent="0.2">
      <c r="A454" s="10">
        <v>160210</v>
      </c>
      <c r="B454" s="12" t="s">
        <v>89</v>
      </c>
      <c r="C454" s="13">
        <v>0</v>
      </c>
      <c r="D454" s="13">
        <v>0</v>
      </c>
      <c r="E454" s="13">
        <v>0</v>
      </c>
      <c r="F454" s="13">
        <v>0</v>
      </c>
      <c r="G454" s="13">
        <v>0</v>
      </c>
      <c r="H454" s="13">
        <v>0</v>
      </c>
      <c r="I454" s="13">
        <v>0</v>
      </c>
      <c r="J454" s="13">
        <v>0</v>
      </c>
      <c r="K454" s="13">
        <v>0</v>
      </c>
      <c r="L454" s="13">
        <v>0</v>
      </c>
      <c r="M454" s="13">
        <v>0</v>
      </c>
      <c r="N454" s="13">
        <v>0</v>
      </c>
      <c r="O454" s="13">
        <v>0</v>
      </c>
    </row>
    <row r="455" spans="1:15" ht="11.25" x14ac:dyDescent="0.2">
      <c r="A455" s="10">
        <v>160215</v>
      </c>
      <c r="B455" s="12" t="s">
        <v>90</v>
      </c>
      <c r="C455" s="13">
        <v>834.47</v>
      </c>
      <c r="D455" s="13">
        <v>886.14</v>
      </c>
      <c r="E455" s="13">
        <v>764.2</v>
      </c>
      <c r="F455" s="13">
        <v>1074.95</v>
      </c>
      <c r="G455" s="13">
        <v>1468.56</v>
      </c>
      <c r="H455" s="13">
        <v>1264.22</v>
      </c>
      <c r="I455" s="13">
        <v>897.47</v>
      </c>
      <c r="J455" s="13">
        <v>1077.74</v>
      </c>
      <c r="K455" s="13">
        <v>671.01</v>
      </c>
      <c r="L455" s="13">
        <v>951.48</v>
      </c>
      <c r="M455" s="13">
        <v>1226.19</v>
      </c>
      <c r="N455" s="13">
        <v>1111.3</v>
      </c>
      <c r="O455" s="13">
        <v>1233.97</v>
      </c>
    </row>
    <row r="456" spans="1:15" ht="11.25" x14ac:dyDescent="0.2">
      <c r="A456" s="10">
        <v>160220</v>
      </c>
      <c r="B456" s="12" t="s">
        <v>39</v>
      </c>
      <c r="C456" s="13">
        <v>0</v>
      </c>
      <c r="D456" s="13">
        <v>0</v>
      </c>
      <c r="E456" s="13">
        <v>0</v>
      </c>
      <c r="F456" s="13">
        <v>0</v>
      </c>
      <c r="G456" s="13">
        <v>0</v>
      </c>
      <c r="H456" s="13">
        <v>0</v>
      </c>
      <c r="I456" s="13">
        <v>0</v>
      </c>
      <c r="J456" s="13">
        <v>0</v>
      </c>
      <c r="K456" s="13">
        <v>0</v>
      </c>
      <c r="L456" s="13">
        <v>0</v>
      </c>
      <c r="M456" s="13">
        <v>0</v>
      </c>
      <c r="N456" s="13">
        <v>0</v>
      </c>
      <c r="O456" s="13">
        <v>0</v>
      </c>
    </row>
    <row r="457" spans="1:15" ht="11.25" x14ac:dyDescent="0.2">
      <c r="A457" s="10">
        <v>1603</v>
      </c>
      <c r="B457" s="12" t="s">
        <v>91</v>
      </c>
      <c r="C457" s="13">
        <v>146919.93</v>
      </c>
      <c r="D457" s="13">
        <v>145966.92000000001</v>
      </c>
      <c r="E457" s="13">
        <v>135599.16</v>
      </c>
      <c r="F457" s="13">
        <v>132023.64000000001</v>
      </c>
      <c r="G457" s="13">
        <v>123800.74</v>
      </c>
      <c r="H457" s="13">
        <v>118741.55</v>
      </c>
      <c r="I457" s="13">
        <v>113473.77</v>
      </c>
      <c r="J457" s="13">
        <v>110018.21</v>
      </c>
      <c r="K457" s="13">
        <v>106760.06</v>
      </c>
      <c r="L457" s="13">
        <v>102634.83</v>
      </c>
      <c r="M457" s="13">
        <v>103239.58</v>
      </c>
      <c r="N457" s="13">
        <v>97910.81</v>
      </c>
      <c r="O457" s="13">
        <v>100101.56</v>
      </c>
    </row>
    <row r="458" spans="1:15" ht="11.25" x14ac:dyDescent="0.2">
      <c r="A458" s="10">
        <v>160305</v>
      </c>
      <c r="B458" s="12" t="s">
        <v>505</v>
      </c>
      <c r="C458" s="13">
        <v>0</v>
      </c>
      <c r="D458" s="13">
        <v>0</v>
      </c>
      <c r="E458" s="13">
        <v>0</v>
      </c>
      <c r="F458" s="13">
        <v>0</v>
      </c>
      <c r="G458" s="13">
        <v>0</v>
      </c>
      <c r="H458" s="13">
        <v>0</v>
      </c>
      <c r="I458" s="13">
        <v>0</v>
      </c>
      <c r="J458" s="13">
        <v>0</v>
      </c>
      <c r="K458" s="13">
        <v>0</v>
      </c>
      <c r="L458" s="13">
        <v>0</v>
      </c>
      <c r="M458" s="13">
        <v>0</v>
      </c>
      <c r="N458" s="13">
        <v>0</v>
      </c>
      <c r="O458" s="13">
        <v>0</v>
      </c>
    </row>
    <row r="459" spans="1:15" ht="11.25" x14ac:dyDescent="0.2">
      <c r="A459" s="10">
        <v>160310</v>
      </c>
      <c r="B459" s="12" t="s">
        <v>506</v>
      </c>
      <c r="C459" s="13">
        <v>68725.16</v>
      </c>
      <c r="D459" s="13">
        <v>69002.259999999995</v>
      </c>
      <c r="E459" s="13">
        <v>64464.32</v>
      </c>
      <c r="F459" s="13">
        <v>65096.77</v>
      </c>
      <c r="G459" s="13">
        <v>63013.02</v>
      </c>
      <c r="H459" s="13">
        <v>62109.13</v>
      </c>
      <c r="I459" s="13">
        <v>60681.13</v>
      </c>
      <c r="J459" s="13">
        <v>59371.03</v>
      </c>
      <c r="K459" s="13">
        <v>58750.2</v>
      </c>
      <c r="L459" s="13">
        <v>56845.99</v>
      </c>
      <c r="M459" s="13">
        <v>57821.54</v>
      </c>
      <c r="N459" s="13">
        <v>55620</v>
      </c>
      <c r="O459" s="13">
        <v>57548.02</v>
      </c>
    </row>
    <row r="460" spans="1:15" ht="11.25" x14ac:dyDescent="0.2">
      <c r="A460" s="10">
        <v>160315</v>
      </c>
      <c r="B460" s="12" t="s">
        <v>92</v>
      </c>
      <c r="C460" s="13">
        <v>1292.92</v>
      </c>
      <c r="D460" s="13">
        <v>1267.1500000000001</v>
      </c>
      <c r="E460" s="13">
        <v>1201.6600000000001</v>
      </c>
      <c r="F460" s="13">
        <v>1189.33</v>
      </c>
      <c r="G460" s="13">
        <v>1160.8699999999999</v>
      </c>
      <c r="H460" s="13">
        <v>1226.31</v>
      </c>
      <c r="I460" s="13">
        <v>1148.1400000000001</v>
      </c>
      <c r="J460" s="13">
        <v>1148.99</v>
      </c>
      <c r="K460" s="13">
        <v>1056.6400000000001</v>
      </c>
      <c r="L460" s="13">
        <v>1016.08</v>
      </c>
      <c r="M460" s="13">
        <v>996.91</v>
      </c>
      <c r="N460" s="13">
        <v>785.25</v>
      </c>
      <c r="O460" s="13">
        <v>777.25</v>
      </c>
    </row>
    <row r="461" spans="1:15" ht="11.25" x14ac:dyDescent="0.2">
      <c r="A461" s="10">
        <v>160320</v>
      </c>
      <c r="B461" s="12" t="s">
        <v>93</v>
      </c>
      <c r="C461" s="13">
        <v>76798.67</v>
      </c>
      <c r="D461" s="13">
        <v>75573.759999999995</v>
      </c>
      <c r="E461" s="13">
        <v>69809.279999999999</v>
      </c>
      <c r="F461" s="13">
        <v>65582.16</v>
      </c>
      <c r="G461" s="13">
        <v>59417.07</v>
      </c>
      <c r="H461" s="13">
        <v>54830.48</v>
      </c>
      <c r="I461" s="13">
        <v>50707.21</v>
      </c>
      <c r="J461" s="13">
        <v>48233.03</v>
      </c>
      <c r="K461" s="13">
        <v>44884.9</v>
      </c>
      <c r="L461" s="13">
        <v>42524.9</v>
      </c>
      <c r="M461" s="13">
        <v>41652.980000000003</v>
      </c>
      <c r="N461" s="13">
        <v>38668.92</v>
      </c>
      <c r="O461" s="13">
        <v>38880.93</v>
      </c>
    </row>
    <row r="462" spans="1:15" ht="11.25" x14ac:dyDescent="0.2">
      <c r="A462" s="10">
        <v>160340</v>
      </c>
      <c r="B462" s="12" t="s">
        <v>403</v>
      </c>
      <c r="C462" s="13">
        <v>0</v>
      </c>
      <c r="D462" s="13">
        <v>0</v>
      </c>
      <c r="E462" s="13">
        <v>0</v>
      </c>
      <c r="F462" s="13">
        <v>0</v>
      </c>
      <c r="G462" s="13">
        <v>0</v>
      </c>
      <c r="H462" s="13">
        <v>0</v>
      </c>
      <c r="I462" s="13">
        <v>0</v>
      </c>
      <c r="J462" s="13">
        <v>0</v>
      </c>
      <c r="K462" s="13">
        <v>0</v>
      </c>
      <c r="L462" s="13">
        <v>0</v>
      </c>
      <c r="M462" s="13">
        <v>0</v>
      </c>
      <c r="N462" s="13">
        <v>0</v>
      </c>
      <c r="O462" s="13">
        <v>0</v>
      </c>
    </row>
    <row r="463" spans="1:15" ht="11.25" x14ac:dyDescent="0.2">
      <c r="A463" s="10">
        <v>160341</v>
      </c>
      <c r="B463" s="12" t="s">
        <v>94</v>
      </c>
      <c r="C463" s="13">
        <v>0</v>
      </c>
      <c r="D463" s="13">
        <v>0</v>
      </c>
      <c r="E463" s="13">
        <v>0</v>
      </c>
      <c r="F463" s="13">
        <v>0</v>
      </c>
      <c r="G463" s="13">
        <v>0</v>
      </c>
      <c r="H463" s="13">
        <v>0</v>
      </c>
      <c r="I463" s="13">
        <v>0</v>
      </c>
      <c r="J463" s="13">
        <v>0</v>
      </c>
      <c r="K463" s="13">
        <v>0</v>
      </c>
      <c r="L463" s="13">
        <v>0</v>
      </c>
      <c r="M463" s="13">
        <v>0</v>
      </c>
      <c r="N463" s="13">
        <v>0</v>
      </c>
      <c r="O463" s="13">
        <v>0</v>
      </c>
    </row>
    <row r="464" spans="1:15" ht="11.25" x14ac:dyDescent="0.2">
      <c r="A464" s="10">
        <v>160345</v>
      </c>
      <c r="B464" s="12" t="s">
        <v>95</v>
      </c>
      <c r="C464" s="13">
        <v>39.18</v>
      </c>
      <c r="D464" s="13">
        <v>47.5</v>
      </c>
      <c r="E464" s="13">
        <v>54.32</v>
      </c>
      <c r="F464" s="13">
        <v>89.6</v>
      </c>
      <c r="G464" s="13">
        <v>100.19</v>
      </c>
      <c r="H464" s="13">
        <v>338.41</v>
      </c>
      <c r="I464" s="13">
        <v>569.49</v>
      </c>
      <c r="J464" s="13">
        <v>713.44</v>
      </c>
      <c r="K464" s="13">
        <v>1331.52</v>
      </c>
      <c r="L464" s="13">
        <v>1462.37</v>
      </c>
      <c r="M464" s="13">
        <v>1700.7</v>
      </c>
      <c r="N464" s="13">
        <v>1885.38</v>
      </c>
      <c r="O464" s="13">
        <v>1866.95</v>
      </c>
    </row>
    <row r="465" spans="1:15" ht="11.25" x14ac:dyDescent="0.2">
      <c r="A465" s="10">
        <v>160350</v>
      </c>
      <c r="B465" s="12" t="s">
        <v>96</v>
      </c>
      <c r="C465" s="13">
        <v>64</v>
      </c>
      <c r="D465" s="13">
        <v>76.260000000000005</v>
      </c>
      <c r="E465" s="13">
        <v>69.58</v>
      </c>
      <c r="F465" s="13">
        <v>65.78</v>
      </c>
      <c r="G465" s="13">
        <v>109.58</v>
      </c>
      <c r="H465" s="13">
        <v>237.23</v>
      </c>
      <c r="I465" s="13">
        <v>367.79</v>
      </c>
      <c r="J465" s="13">
        <v>551.73</v>
      </c>
      <c r="K465" s="13">
        <v>736.8</v>
      </c>
      <c r="L465" s="13">
        <v>785.48</v>
      </c>
      <c r="M465" s="13">
        <v>1067.46</v>
      </c>
      <c r="N465" s="13">
        <v>951.26</v>
      </c>
      <c r="O465" s="13">
        <v>1028.42</v>
      </c>
    </row>
    <row r="466" spans="1:15" ht="11.25" x14ac:dyDescent="0.2">
      <c r="A466" s="10">
        <v>1604</v>
      </c>
      <c r="B466" s="12" t="s">
        <v>97</v>
      </c>
      <c r="C466" s="13">
        <v>0</v>
      </c>
      <c r="D466" s="13">
        <v>0</v>
      </c>
      <c r="E466" s="13">
        <v>0</v>
      </c>
      <c r="F466" s="13">
        <v>0</v>
      </c>
      <c r="G466" s="13">
        <v>0</v>
      </c>
      <c r="H466" s="13">
        <v>0</v>
      </c>
      <c r="I466" s="13">
        <v>0</v>
      </c>
      <c r="J466" s="13">
        <v>0</v>
      </c>
      <c r="K466" s="13">
        <v>0</v>
      </c>
      <c r="L466" s="13">
        <v>0</v>
      </c>
      <c r="M466" s="13">
        <v>0</v>
      </c>
      <c r="N466" s="13">
        <v>0</v>
      </c>
      <c r="O466" s="13">
        <v>0</v>
      </c>
    </row>
    <row r="467" spans="1:15" ht="11.25" x14ac:dyDescent="0.2">
      <c r="A467" s="10">
        <v>1605</v>
      </c>
      <c r="B467" s="12" t="s">
        <v>98</v>
      </c>
      <c r="C467" s="13">
        <v>0</v>
      </c>
      <c r="D467" s="13">
        <v>0</v>
      </c>
      <c r="E467" s="13">
        <v>0</v>
      </c>
      <c r="F467" s="13">
        <v>0</v>
      </c>
      <c r="G467" s="13">
        <v>0</v>
      </c>
      <c r="H467" s="13">
        <v>0</v>
      </c>
      <c r="I467" s="13">
        <v>0</v>
      </c>
      <c r="J467" s="13">
        <v>0</v>
      </c>
      <c r="K467" s="13">
        <v>0</v>
      </c>
      <c r="L467" s="13">
        <v>0</v>
      </c>
      <c r="M467" s="13">
        <v>0</v>
      </c>
      <c r="N467" s="13">
        <v>0</v>
      </c>
      <c r="O467" s="13">
        <v>0</v>
      </c>
    </row>
    <row r="468" spans="1:15" ht="11.25" x14ac:dyDescent="0.2">
      <c r="A468" s="10">
        <v>160505</v>
      </c>
      <c r="B468" s="12" t="s">
        <v>99</v>
      </c>
      <c r="C468" s="13">
        <v>0</v>
      </c>
      <c r="D468" s="13">
        <v>0</v>
      </c>
      <c r="E468" s="13">
        <v>0</v>
      </c>
      <c r="F468" s="13">
        <v>0</v>
      </c>
      <c r="G468" s="13">
        <v>0</v>
      </c>
      <c r="H468" s="13">
        <v>0</v>
      </c>
      <c r="I468" s="13">
        <v>0</v>
      </c>
      <c r="J468" s="13">
        <v>0</v>
      </c>
      <c r="K468" s="13">
        <v>0</v>
      </c>
      <c r="L468" s="13">
        <v>0</v>
      </c>
      <c r="M468" s="13">
        <v>0</v>
      </c>
      <c r="N468" s="13">
        <v>0</v>
      </c>
      <c r="O468" s="13">
        <v>0</v>
      </c>
    </row>
    <row r="469" spans="1:15" ht="11.25" x14ac:dyDescent="0.2">
      <c r="A469" s="10">
        <v>160510</v>
      </c>
      <c r="B469" s="12" t="s">
        <v>100</v>
      </c>
      <c r="C469" s="13">
        <v>0</v>
      </c>
      <c r="D469" s="13">
        <v>0</v>
      </c>
      <c r="E469" s="13">
        <v>0</v>
      </c>
      <c r="F469" s="13">
        <v>0</v>
      </c>
      <c r="G469" s="13">
        <v>0</v>
      </c>
      <c r="H469" s="13">
        <v>0</v>
      </c>
      <c r="I469" s="13">
        <v>0</v>
      </c>
      <c r="J469" s="13">
        <v>0</v>
      </c>
      <c r="K469" s="13">
        <v>0</v>
      </c>
      <c r="L469" s="13">
        <v>0</v>
      </c>
      <c r="M469" s="13">
        <v>0</v>
      </c>
      <c r="N469" s="13">
        <v>0</v>
      </c>
      <c r="O469" s="13">
        <v>0</v>
      </c>
    </row>
    <row r="470" spans="1:15" ht="11.25" x14ac:dyDescent="0.2">
      <c r="A470" s="10">
        <v>160515</v>
      </c>
      <c r="B470" s="12" t="s">
        <v>101</v>
      </c>
      <c r="C470" s="13">
        <v>0</v>
      </c>
      <c r="D470" s="13">
        <v>0</v>
      </c>
      <c r="E470" s="13">
        <v>0</v>
      </c>
      <c r="F470" s="13">
        <v>0</v>
      </c>
      <c r="G470" s="13">
        <v>0</v>
      </c>
      <c r="H470" s="13">
        <v>0</v>
      </c>
      <c r="I470" s="13">
        <v>0</v>
      </c>
      <c r="J470" s="13">
        <v>0</v>
      </c>
      <c r="K470" s="13">
        <v>0</v>
      </c>
      <c r="L470" s="13">
        <v>0</v>
      </c>
      <c r="M470" s="13">
        <v>0</v>
      </c>
      <c r="N470" s="13">
        <v>0</v>
      </c>
      <c r="O470" s="13">
        <v>0</v>
      </c>
    </row>
    <row r="471" spans="1:15" ht="11.25" x14ac:dyDescent="0.2">
      <c r="A471" s="10">
        <v>160590</v>
      </c>
      <c r="B471" s="12" t="s">
        <v>102</v>
      </c>
      <c r="C471" s="13">
        <v>0</v>
      </c>
      <c r="D471" s="13">
        <v>0</v>
      </c>
      <c r="E471" s="13">
        <v>0</v>
      </c>
      <c r="F471" s="13">
        <v>0</v>
      </c>
      <c r="G471" s="13">
        <v>0</v>
      </c>
      <c r="H471" s="13">
        <v>0</v>
      </c>
      <c r="I471" s="13">
        <v>0</v>
      </c>
      <c r="J471" s="13">
        <v>0</v>
      </c>
      <c r="K471" s="13">
        <v>0</v>
      </c>
      <c r="L471" s="13">
        <v>0</v>
      </c>
      <c r="M471" s="13">
        <v>0</v>
      </c>
      <c r="N471" s="13">
        <v>0</v>
      </c>
      <c r="O471" s="13">
        <v>0</v>
      </c>
    </row>
    <row r="472" spans="1:15" ht="11.25" x14ac:dyDescent="0.2">
      <c r="A472" s="10">
        <v>1606</v>
      </c>
      <c r="B472" s="12" t="s">
        <v>103</v>
      </c>
      <c r="C472" s="13">
        <v>0</v>
      </c>
      <c r="D472" s="13">
        <v>0</v>
      </c>
      <c r="E472" s="13">
        <v>0</v>
      </c>
      <c r="F472" s="13">
        <v>0</v>
      </c>
      <c r="G472" s="13">
        <v>0</v>
      </c>
      <c r="H472" s="13">
        <v>0</v>
      </c>
      <c r="I472" s="13">
        <v>0</v>
      </c>
      <c r="J472" s="13">
        <v>0</v>
      </c>
      <c r="K472" s="13">
        <v>0</v>
      </c>
      <c r="L472" s="13">
        <v>0</v>
      </c>
      <c r="M472" s="13">
        <v>0</v>
      </c>
      <c r="N472" s="13">
        <v>0</v>
      </c>
      <c r="O472" s="13">
        <v>0</v>
      </c>
    </row>
    <row r="473" spans="1:15" ht="11.25" x14ac:dyDescent="0.2">
      <c r="A473" s="10">
        <v>1611</v>
      </c>
      <c r="B473" s="12" t="s">
        <v>104</v>
      </c>
      <c r="C473" s="13">
        <v>0</v>
      </c>
      <c r="D473" s="13">
        <v>0</v>
      </c>
      <c r="E473" s="13">
        <v>0</v>
      </c>
      <c r="F473" s="13">
        <v>0</v>
      </c>
      <c r="G473" s="13">
        <v>0</v>
      </c>
      <c r="H473" s="13">
        <v>0</v>
      </c>
      <c r="I473" s="13">
        <v>0</v>
      </c>
      <c r="J473" s="13">
        <v>0</v>
      </c>
      <c r="K473" s="13">
        <v>0</v>
      </c>
      <c r="L473" s="13">
        <v>0</v>
      </c>
      <c r="M473" s="13">
        <v>0</v>
      </c>
      <c r="N473" s="13">
        <v>0</v>
      </c>
      <c r="O473" s="13">
        <v>0</v>
      </c>
    </row>
    <row r="474" spans="1:15" ht="11.25" x14ac:dyDescent="0.2">
      <c r="A474" s="10">
        <v>1612</v>
      </c>
      <c r="B474" s="12" t="s">
        <v>105</v>
      </c>
      <c r="C474" s="13">
        <v>0</v>
      </c>
      <c r="D474" s="13">
        <v>0</v>
      </c>
      <c r="E474" s="13">
        <v>0</v>
      </c>
      <c r="F474" s="13">
        <v>0</v>
      </c>
      <c r="G474" s="13">
        <v>0</v>
      </c>
      <c r="H474" s="13">
        <v>0</v>
      </c>
      <c r="I474" s="13">
        <v>0</v>
      </c>
      <c r="J474" s="13">
        <v>0</v>
      </c>
      <c r="K474" s="13">
        <v>0</v>
      </c>
      <c r="L474" s="13">
        <v>0</v>
      </c>
      <c r="M474" s="13">
        <v>0</v>
      </c>
      <c r="N474" s="13">
        <v>0</v>
      </c>
      <c r="O474" s="13">
        <v>0</v>
      </c>
    </row>
    <row r="475" spans="1:15" ht="11.25" x14ac:dyDescent="0.2">
      <c r="A475" s="10">
        <v>1614</v>
      </c>
      <c r="B475" s="12" t="s">
        <v>507</v>
      </c>
      <c r="C475" s="13">
        <v>7163.39</v>
      </c>
      <c r="D475" s="13">
        <v>6874.95</v>
      </c>
      <c r="E475" s="13">
        <v>6389.53</v>
      </c>
      <c r="F475" s="13">
        <v>6131.78</v>
      </c>
      <c r="G475" s="13">
        <v>6055.59</v>
      </c>
      <c r="H475" s="13">
        <v>5447.73</v>
      </c>
      <c r="I475" s="13">
        <v>9566.0300000000007</v>
      </c>
      <c r="J475" s="13">
        <v>5127.71</v>
      </c>
      <c r="K475" s="13">
        <v>5017.05</v>
      </c>
      <c r="L475" s="13">
        <v>5329.72</v>
      </c>
      <c r="M475" s="13">
        <v>5245.11</v>
      </c>
      <c r="N475" s="13">
        <v>5418.02</v>
      </c>
      <c r="O475" s="13">
        <v>5096.17</v>
      </c>
    </row>
    <row r="476" spans="1:15" ht="11.25" x14ac:dyDescent="0.2">
      <c r="A476" s="10">
        <v>161405</v>
      </c>
      <c r="B476" s="12" t="s">
        <v>106</v>
      </c>
      <c r="C476" s="13">
        <v>0</v>
      </c>
      <c r="D476" s="13">
        <v>0</v>
      </c>
      <c r="E476" s="13">
        <v>0</v>
      </c>
      <c r="F476" s="13">
        <v>0</v>
      </c>
      <c r="G476" s="13">
        <v>0</v>
      </c>
      <c r="H476" s="13">
        <v>0</v>
      </c>
      <c r="I476" s="13">
        <v>0</v>
      </c>
      <c r="J476" s="13">
        <v>0</v>
      </c>
      <c r="K476" s="13">
        <v>0</v>
      </c>
      <c r="L476" s="13">
        <v>0</v>
      </c>
      <c r="M476" s="13">
        <v>0</v>
      </c>
      <c r="N476" s="13">
        <v>0</v>
      </c>
      <c r="O476" s="13">
        <v>0</v>
      </c>
    </row>
    <row r="477" spans="1:15" ht="11.25" x14ac:dyDescent="0.2">
      <c r="A477" s="10">
        <v>161410</v>
      </c>
      <c r="B477" s="12" t="s">
        <v>107</v>
      </c>
      <c r="C477" s="13">
        <v>0</v>
      </c>
      <c r="D477" s="13">
        <v>0</v>
      </c>
      <c r="E477" s="13">
        <v>0</v>
      </c>
      <c r="F477" s="13">
        <v>0</v>
      </c>
      <c r="G477" s="13">
        <v>0</v>
      </c>
      <c r="H477" s="13">
        <v>0</v>
      </c>
      <c r="I477" s="13">
        <v>0</v>
      </c>
      <c r="J477" s="13">
        <v>0</v>
      </c>
      <c r="K477" s="13">
        <v>0</v>
      </c>
      <c r="L477" s="13">
        <v>0</v>
      </c>
      <c r="M477" s="13">
        <v>0</v>
      </c>
      <c r="N477" s="13">
        <v>0</v>
      </c>
      <c r="O477" s="13">
        <v>0</v>
      </c>
    </row>
    <row r="478" spans="1:15" ht="11.25" x14ac:dyDescent="0.2">
      <c r="A478" s="10">
        <v>161415</v>
      </c>
      <c r="B478" s="12" t="s">
        <v>108</v>
      </c>
      <c r="C478" s="13">
        <v>0</v>
      </c>
      <c r="D478" s="13">
        <v>0</v>
      </c>
      <c r="E478" s="13">
        <v>0</v>
      </c>
      <c r="F478" s="13">
        <v>0</v>
      </c>
      <c r="G478" s="13">
        <v>0</v>
      </c>
      <c r="H478" s="13">
        <v>0</v>
      </c>
      <c r="I478" s="13">
        <v>0</v>
      </c>
      <c r="J478" s="13">
        <v>0</v>
      </c>
      <c r="K478" s="13">
        <v>0</v>
      </c>
      <c r="L478" s="13">
        <v>0</v>
      </c>
      <c r="M478" s="13">
        <v>0</v>
      </c>
      <c r="N478" s="13">
        <v>0</v>
      </c>
      <c r="O478" s="13">
        <v>0</v>
      </c>
    </row>
    <row r="479" spans="1:15" ht="11.25" x14ac:dyDescent="0.2">
      <c r="A479" s="10">
        <v>161420</v>
      </c>
      <c r="B479" s="12" t="s">
        <v>109</v>
      </c>
      <c r="C479" s="13">
        <v>0</v>
      </c>
      <c r="D479" s="13">
        <v>0</v>
      </c>
      <c r="E479" s="13">
        <v>0</v>
      </c>
      <c r="F479" s="13">
        <v>0</v>
      </c>
      <c r="G479" s="13">
        <v>0</v>
      </c>
      <c r="H479" s="13">
        <v>0</v>
      </c>
      <c r="I479" s="13">
        <v>0</v>
      </c>
      <c r="J479" s="13">
        <v>0</v>
      </c>
      <c r="K479" s="13">
        <v>0</v>
      </c>
      <c r="L479" s="13">
        <v>0</v>
      </c>
      <c r="M479" s="13">
        <v>0</v>
      </c>
      <c r="N479" s="13">
        <v>0</v>
      </c>
      <c r="O479" s="13">
        <v>0</v>
      </c>
    </row>
    <row r="480" spans="1:15" ht="11.25" x14ac:dyDescent="0.2">
      <c r="A480" s="10">
        <v>161425</v>
      </c>
      <c r="B480" s="12" t="s">
        <v>110</v>
      </c>
      <c r="C480" s="13">
        <v>0</v>
      </c>
      <c r="D480" s="13">
        <v>0</v>
      </c>
      <c r="E480" s="13">
        <v>0</v>
      </c>
      <c r="F480" s="13">
        <v>0</v>
      </c>
      <c r="G480" s="13">
        <v>0</v>
      </c>
      <c r="H480" s="13">
        <v>0</v>
      </c>
      <c r="I480" s="13">
        <v>0</v>
      </c>
      <c r="J480" s="13">
        <v>0</v>
      </c>
      <c r="K480" s="13">
        <v>0</v>
      </c>
      <c r="L480" s="13">
        <v>0</v>
      </c>
      <c r="M480" s="13">
        <v>0</v>
      </c>
      <c r="N480" s="13">
        <v>0</v>
      </c>
      <c r="O480" s="13">
        <v>0</v>
      </c>
    </row>
    <row r="481" spans="1:15" ht="11.25" x14ac:dyDescent="0.2">
      <c r="A481" s="10">
        <v>161430</v>
      </c>
      <c r="B481" s="12" t="s">
        <v>111</v>
      </c>
      <c r="C481" s="13">
        <v>3589.01</v>
      </c>
      <c r="D481" s="13">
        <v>3452.78</v>
      </c>
      <c r="E481" s="13">
        <v>3080.82</v>
      </c>
      <c r="F481" s="13">
        <v>3198.28</v>
      </c>
      <c r="G481" s="13">
        <v>3391.03</v>
      </c>
      <c r="H481" s="13">
        <v>2967.38</v>
      </c>
      <c r="I481" s="13">
        <v>3039.77</v>
      </c>
      <c r="J481" s="13">
        <v>3049.89</v>
      </c>
      <c r="K481" s="13">
        <v>3231.9</v>
      </c>
      <c r="L481" s="13">
        <v>3550.9</v>
      </c>
      <c r="M481" s="13">
        <v>3612.87</v>
      </c>
      <c r="N481" s="13">
        <v>3795.57</v>
      </c>
      <c r="O481" s="13">
        <v>3600.63</v>
      </c>
    </row>
    <row r="482" spans="1:15" ht="11.25" x14ac:dyDescent="0.2">
      <c r="A482" s="10">
        <v>161490</v>
      </c>
      <c r="B482" s="12" t="s">
        <v>43</v>
      </c>
      <c r="C482" s="13">
        <v>3574.37</v>
      </c>
      <c r="D482" s="13">
        <v>3422.18</v>
      </c>
      <c r="E482" s="13">
        <v>3308.71</v>
      </c>
      <c r="F482" s="13">
        <v>2933.5</v>
      </c>
      <c r="G482" s="13">
        <v>2664.56</v>
      </c>
      <c r="H482" s="13">
        <v>2480.35</v>
      </c>
      <c r="I482" s="13">
        <v>6526.27</v>
      </c>
      <c r="J482" s="13">
        <v>2077.8200000000002</v>
      </c>
      <c r="K482" s="13">
        <v>1785.15</v>
      </c>
      <c r="L482" s="13">
        <v>1778.82</v>
      </c>
      <c r="M482" s="13">
        <v>1632.24</v>
      </c>
      <c r="N482" s="13">
        <v>1622.45</v>
      </c>
      <c r="O482" s="13">
        <v>1495.54</v>
      </c>
    </row>
    <row r="483" spans="1:15" ht="11.25" x14ac:dyDescent="0.2">
      <c r="A483" s="10">
        <v>1615</v>
      </c>
      <c r="B483" s="12" t="s">
        <v>112</v>
      </c>
      <c r="C483" s="13">
        <v>614.84</v>
      </c>
      <c r="D483" s="13">
        <v>640.79999999999995</v>
      </c>
      <c r="E483" s="13">
        <v>779.39</v>
      </c>
      <c r="F483" s="13">
        <v>1463.61</v>
      </c>
      <c r="G483" s="13">
        <v>2531.5100000000002</v>
      </c>
      <c r="H483" s="13">
        <v>5127.76</v>
      </c>
      <c r="I483" s="13">
        <v>6476.71</v>
      </c>
      <c r="J483" s="13">
        <v>10706.78</v>
      </c>
      <c r="K483" s="13">
        <v>12978.48</v>
      </c>
      <c r="L483" s="13">
        <v>14839.6</v>
      </c>
      <c r="M483" s="13">
        <v>16025.33</v>
      </c>
      <c r="N483" s="13">
        <v>16753.84</v>
      </c>
      <c r="O483" s="13">
        <v>19949.23</v>
      </c>
    </row>
    <row r="484" spans="1:15" ht="11.25" x14ac:dyDescent="0.2">
      <c r="A484" s="10">
        <v>161505</v>
      </c>
      <c r="B484" s="12" t="s">
        <v>508</v>
      </c>
      <c r="C484" s="13">
        <v>0</v>
      </c>
      <c r="D484" s="13">
        <v>0</v>
      </c>
      <c r="E484" s="13">
        <v>0</v>
      </c>
      <c r="F484" s="13">
        <v>0</v>
      </c>
      <c r="G484" s="13">
        <v>0</v>
      </c>
      <c r="H484" s="13">
        <v>0</v>
      </c>
      <c r="I484" s="13">
        <v>0</v>
      </c>
      <c r="J484" s="13">
        <v>0</v>
      </c>
      <c r="K484" s="13">
        <v>0</v>
      </c>
      <c r="L484" s="13">
        <v>0</v>
      </c>
      <c r="M484" s="13">
        <v>0</v>
      </c>
      <c r="N484" s="13">
        <v>0</v>
      </c>
      <c r="O484" s="13">
        <v>0</v>
      </c>
    </row>
    <row r="485" spans="1:15" ht="11.25" x14ac:dyDescent="0.2">
      <c r="A485" s="10">
        <v>161510</v>
      </c>
      <c r="B485" s="12" t="s">
        <v>509</v>
      </c>
      <c r="C485" s="13">
        <v>450.33</v>
      </c>
      <c r="D485" s="13">
        <v>423.65</v>
      </c>
      <c r="E485" s="13">
        <v>531.35</v>
      </c>
      <c r="F485" s="13">
        <v>631.91</v>
      </c>
      <c r="G485" s="13">
        <v>921.21</v>
      </c>
      <c r="H485" s="13">
        <v>1642.1</v>
      </c>
      <c r="I485" s="13">
        <v>2052.62</v>
      </c>
      <c r="J485" s="13">
        <v>3936.91</v>
      </c>
      <c r="K485" s="13">
        <v>5063.82</v>
      </c>
      <c r="L485" s="13">
        <v>5705.22</v>
      </c>
      <c r="M485" s="13">
        <v>6102.82</v>
      </c>
      <c r="N485" s="13">
        <v>6394.07</v>
      </c>
      <c r="O485" s="13">
        <v>6691.9</v>
      </c>
    </row>
    <row r="486" spans="1:15" ht="11.25" x14ac:dyDescent="0.2">
      <c r="A486" s="10">
        <v>161515</v>
      </c>
      <c r="B486" s="12" t="s">
        <v>113</v>
      </c>
      <c r="C486" s="13">
        <v>0</v>
      </c>
      <c r="D486" s="13">
        <v>0</v>
      </c>
      <c r="E486" s="13">
        <v>0</v>
      </c>
      <c r="F486" s="13">
        <v>341.57</v>
      </c>
      <c r="G486" s="13">
        <v>337.49</v>
      </c>
      <c r="H486" s="13">
        <v>333.43</v>
      </c>
      <c r="I486" s="13">
        <v>329.36</v>
      </c>
      <c r="J486" s="13">
        <v>325.3</v>
      </c>
      <c r="K486" s="13">
        <v>321.23</v>
      </c>
      <c r="L486" s="13">
        <v>317.16000000000003</v>
      </c>
      <c r="M486" s="13">
        <v>313.10000000000002</v>
      </c>
      <c r="N486" s="13">
        <v>493.8</v>
      </c>
      <c r="O486" s="13">
        <v>489.74</v>
      </c>
    </row>
    <row r="487" spans="1:15" ht="11.25" x14ac:dyDescent="0.2">
      <c r="A487" s="10">
        <v>161520</v>
      </c>
      <c r="B487" s="12" t="s">
        <v>114</v>
      </c>
      <c r="C487" s="13">
        <v>164.51</v>
      </c>
      <c r="D487" s="13">
        <v>217.16</v>
      </c>
      <c r="E487" s="13">
        <v>248.04</v>
      </c>
      <c r="F487" s="13">
        <v>490.13</v>
      </c>
      <c r="G487" s="13">
        <v>1272.8</v>
      </c>
      <c r="H487" s="13">
        <v>3152.23</v>
      </c>
      <c r="I487" s="13">
        <v>4094.73</v>
      </c>
      <c r="J487" s="13">
        <v>6444.58</v>
      </c>
      <c r="K487" s="13">
        <v>7593.43</v>
      </c>
      <c r="L487" s="13">
        <v>8817.2199999999993</v>
      </c>
      <c r="M487" s="13">
        <v>9609.41</v>
      </c>
      <c r="N487" s="13">
        <v>9865.9599999999991</v>
      </c>
      <c r="O487" s="13">
        <v>12767.59</v>
      </c>
    </row>
    <row r="488" spans="1:15" ht="11.25" x14ac:dyDescent="0.2">
      <c r="A488" s="10">
        <v>161540</v>
      </c>
      <c r="B488" s="12" t="s">
        <v>404</v>
      </c>
      <c r="C488" s="13">
        <v>0</v>
      </c>
      <c r="D488" s="13">
        <v>0</v>
      </c>
      <c r="E488" s="13">
        <v>0</v>
      </c>
      <c r="F488" s="13">
        <v>0</v>
      </c>
      <c r="G488" s="13">
        <v>0</v>
      </c>
      <c r="H488" s="13">
        <v>0</v>
      </c>
      <c r="I488" s="13">
        <v>0</v>
      </c>
      <c r="J488" s="13">
        <v>0</v>
      </c>
      <c r="K488" s="13">
        <v>0</v>
      </c>
      <c r="L488" s="13">
        <v>0</v>
      </c>
      <c r="M488" s="13">
        <v>0</v>
      </c>
      <c r="N488" s="13">
        <v>0</v>
      </c>
      <c r="O488" s="13">
        <v>0</v>
      </c>
    </row>
    <row r="489" spans="1:15" ht="11.25" x14ac:dyDescent="0.2">
      <c r="A489" s="10">
        <v>161545</v>
      </c>
      <c r="B489" s="12" t="s">
        <v>115</v>
      </c>
      <c r="C489" s="13">
        <v>0</v>
      </c>
      <c r="D489" s="13">
        <v>0</v>
      </c>
      <c r="E489" s="13">
        <v>0</v>
      </c>
      <c r="F489" s="13">
        <v>0</v>
      </c>
      <c r="G489" s="13">
        <v>0</v>
      </c>
      <c r="H489" s="13">
        <v>0</v>
      </c>
      <c r="I489" s="13">
        <v>0</v>
      </c>
      <c r="J489" s="13">
        <v>0</v>
      </c>
      <c r="K489" s="13">
        <v>0</v>
      </c>
      <c r="L489" s="13">
        <v>0</v>
      </c>
      <c r="M489" s="13">
        <v>0</v>
      </c>
      <c r="N489" s="13">
        <v>0</v>
      </c>
      <c r="O489" s="13">
        <v>0</v>
      </c>
    </row>
    <row r="490" spans="1:15" ht="11.25" x14ac:dyDescent="0.2">
      <c r="A490" s="10">
        <v>1619</v>
      </c>
      <c r="B490" s="12" t="s">
        <v>510</v>
      </c>
      <c r="C490" s="13">
        <v>0</v>
      </c>
      <c r="D490" s="13">
        <v>0</v>
      </c>
      <c r="E490" s="13">
        <v>0</v>
      </c>
      <c r="F490" s="13">
        <v>0</v>
      </c>
      <c r="G490" s="13">
        <v>0</v>
      </c>
      <c r="H490" s="13">
        <v>0</v>
      </c>
      <c r="I490" s="13">
        <v>0</v>
      </c>
      <c r="J490" s="13">
        <v>0</v>
      </c>
      <c r="K490" s="13">
        <v>0</v>
      </c>
      <c r="L490" s="13">
        <v>0</v>
      </c>
      <c r="M490" s="13">
        <v>0</v>
      </c>
      <c r="N490" s="13">
        <v>0</v>
      </c>
      <c r="O490" s="13">
        <v>0</v>
      </c>
    </row>
    <row r="491" spans="1:15" ht="11.25" x14ac:dyDescent="0.2">
      <c r="A491" s="10">
        <v>1690</v>
      </c>
      <c r="B491" s="12" t="s">
        <v>116</v>
      </c>
      <c r="C491" s="13">
        <v>44997.31</v>
      </c>
      <c r="D491" s="13">
        <v>44954.89</v>
      </c>
      <c r="E491" s="13">
        <v>46840.29</v>
      </c>
      <c r="F491" s="13">
        <v>44728.31</v>
      </c>
      <c r="G491" s="13">
        <v>46753.15</v>
      </c>
      <c r="H491" s="13">
        <v>48512.51</v>
      </c>
      <c r="I491" s="13">
        <v>42455.11</v>
      </c>
      <c r="J491" s="13">
        <v>48549.63</v>
      </c>
      <c r="K491" s="13">
        <v>48250.63</v>
      </c>
      <c r="L491" s="13">
        <v>47018.63</v>
      </c>
      <c r="M491" s="13">
        <v>46716.78</v>
      </c>
      <c r="N491" s="13">
        <v>43376.160000000003</v>
      </c>
      <c r="O491" s="13">
        <v>43610.89</v>
      </c>
    </row>
    <row r="492" spans="1:15" ht="11.25" x14ac:dyDescent="0.2">
      <c r="A492" s="10">
        <v>169005</v>
      </c>
      <c r="B492" s="12" t="s">
        <v>117</v>
      </c>
      <c r="C492" s="13">
        <v>0</v>
      </c>
      <c r="D492" s="13">
        <v>144</v>
      </c>
      <c r="E492" s="13">
        <v>156.6</v>
      </c>
      <c r="F492" s="13">
        <v>102.86</v>
      </c>
      <c r="G492" s="13">
        <v>82.29</v>
      </c>
      <c r="H492" s="13">
        <v>61.71</v>
      </c>
      <c r="I492" s="13">
        <v>41.14</v>
      </c>
      <c r="J492" s="13">
        <v>22.82</v>
      </c>
      <c r="K492" s="13">
        <v>0</v>
      </c>
      <c r="L492" s="13">
        <v>81</v>
      </c>
      <c r="M492" s="13">
        <v>54</v>
      </c>
      <c r="N492" s="13">
        <v>22.5</v>
      </c>
      <c r="O492" s="13">
        <v>0</v>
      </c>
    </row>
    <row r="493" spans="1:15" ht="11.25" x14ac:dyDescent="0.2">
      <c r="A493" s="10">
        <v>169010</v>
      </c>
      <c r="B493" s="12" t="s">
        <v>118</v>
      </c>
      <c r="C493" s="13">
        <v>0</v>
      </c>
      <c r="D493" s="13">
        <v>0</v>
      </c>
      <c r="E493" s="13">
        <v>0</v>
      </c>
      <c r="F493" s="13">
        <v>0</v>
      </c>
      <c r="G493" s="13">
        <v>0</v>
      </c>
      <c r="H493" s="13">
        <v>0</v>
      </c>
      <c r="I493" s="13">
        <v>0</v>
      </c>
      <c r="J493" s="13">
        <v>0</v>
      </c>
      <c r="K493" s="13">
        <v>0</v>
      </c>
      <c r="L493" s="13">
        <v>0</v>
      </c>
      <c r="M493" s="13">
        <v>0</v>
      </c>
      <c r="N493" s="13">
        <v>0</v>
      </c>
      <c r="O493" s="13">
        <v>0</v>
      </c>
    </row>
    <row r="494" spans="1:15" ht="11.25" x14ac:dyDescent="0.2">
      <c r="A494" s="10">
        <v>169015</v>
      </c>
      <c r="B494" s="12" t="s">
        <v>511</v>
      </c>
      <c r="C494" s="13">
        <v>0</v>
      </c>
      <c r="D494" s="13">
        <v>0</v>
      </c>
      <c r="E494" s="13">
        <v>0</v>
      </c>
      <c r="F494" s="13">
        <v>0</v>
      </c>
      <c r="G494" s="13">
        <v>0</v>
      </c>
      <c r="H494" s="13">
        <v>0</v>
      </c>
      <c r="I494" s="13">
        <v>0</v>
      </c>
      <c r="J494" s="13">
        <v>0</v>
      </c>
      <c r="K494" s="13">
        <v>0</v>
      </c>
      <c r="L494" s="13">
        <v>0</v>
      </c>
      <c r="M494" s="13">
        <v>0</v>
      </c>
      <c r="N494" s="13">
        <v>0</v>
      </c>
      <c r="O494" s="13">
        <v>0</v>
      </c>
    </row>
    <row r="495" spans="1:15" ht="11.25" x14ac:dyDescent="0.2">
      <c r="A495" s="10">
        <v>169020</v>
      </c>
      <c r="B495" s="12" t="s">
        <v>119</v>
      </c>
      <c r="C495" s="13">
        <v>0</v>
      </c>
      <c r="D495" s="13">
        <v>0</v>
      </c>
      <c r="E495" s="13">
        <v>0</v>
      </c>
      <c r="F495" s="13">
        <v>0</v>
      </c>
      <c r="G495" s="13">
        <v>0</v>
      </c>
      <c r="H495" s="13">
        <v>0</v>
      </c>
      <c r="I495" s="13">
        <v>0</v>
      </c>
      <c r="J495" s="13">
        <v>0</v>
      </c>
      <c r="K495" s="13">
        <v>0</v>
      </c>
      <c r="L495" s="13">
        <v>0</v>
      </c>
      <c r="M495" s="13">
        <v>0</v>
      </c>
      <c r="N495" s="13">
        <v>0</v>
      </c>
      <c r="O495" s="13">
        <v>0</v>
      </c>
    </row>
    <row r="496" spans="1:15" ht="11.25" x14ac:dyDescent="0.2">
      <c r="A496" s="10">
        <v>169025</v>
      </c>
      <c r="B496" s="12" t="s">
        <v>120</v>
      </c>
      <c r="C496" s="13">
        <v>0</v>
      </c>
      <c r="D496" s="13">
        <v>0</v>
      </c>
      <c r="E496" s="13">
        <v>0</v>
      </c>
      <c r="F496" s="13">
        <v>0</v>
      </c>
      <c r="G496" s="13">
        <v>0</v>
      </c>
      <c r="H496" s="13">
        <v>0</v>
      </c>
      <c r="I496" s="13">
        <v>0</v>
      </c>
      <c r="J496" s="13">
        <v>0</v>
      </c>
      <c r="K496" s="13">
        <v>0</v>
      </c>
      <c r="L496" s="13">
        <v>0</v>
      </c>
      <c r="M496" s="13">
        <v>0</v>
      </c>
      <c r="N496" s="13">
        <v>0</v>
      </c>
      <c r="O496" s="13">
        <v>0</v>
      </c>
    </row>
    <row r="497" spans="1:15" ht="11.25" x14ac:dyDescent="0.2">
      <c r="A497" s="10">
        <v>169030</v>
      </c>
      <c r="B497" s="12" t="s">
        <v>121</v>
      </c>
      <c r="C497" s="13">
        <v>0</v>
      </c>
      <c r="D497" s="13">
        <v>0</v>
      </c>
      <c r="E497" s="13">
        <v>0</v>
      </c>
      <c r="F497" s="13">
        <v>0</v>
      </c>
      <c r="G497" s="13">
        <v>0</v>
      </c>
      <c r="H497" s="13">
        <v>0</v>
      </c>
      <c r="I497" s="13">
        <v>0</v>
      </c>
      <c r="J497" s="13">
        <v>0</v>
      </c>
      <c r="K497" s="13">
        <v>0</v>
      </c>
      <c r="L497" s="13">
        <v>0</v>
      </c>
      <c r="M497" s="13">
        <v>0</v>
      </c>
      <c r="N497" s="13">
        <v>0</v>
      </c>
      <c r="O497" s="13">
        <v>0</v>
      </c>
    </row>
    <row r="498" spans="1:15" ht="11.25" x14ac:dyDescent="0.2">
      <c r="A498" s="10">
        <v>169035</v>
      </c>
      <c r="B498" s="12" t="s">
        <v>122</v>
      </c>
      <c r="C498" s="13">
        <v>0</v>
      </c>
      <c r="D498" s="13">
        <v>0</v>
      </c>
      <c r="E498" s="13">
        <v>0</v>
      </c>
      <c r="F498" s="13">
        <v>0</v>
      </c>
      <c r="G498" s="13">
        <v>0</v>
      </c>
      <c r="H498" s="13">
        <v>0</v>
      </c>
      <c r="I498" s="13">
        <v>0</v>
      </c>
      <c r="J498" s="13">
        <v>0</v>
      </c>
      <c r="K498" s="13">
        <v>0</v>
      </c>
      <c r="L498" s="13">
        <v>0</v>
      </c>
      <c r="M498" s="13">
        <v>0</v>
      </c>
      <c r="N498" s="13">
        <v>0</v>
      </c>
      <c r="O498" s="13">
        <v>0</v>
      </c>
    </row>
    <row r="499" spans="1:15" ht="11.25" x14ac:dyDescent="0.2">
      <c r="A499" s="10">
        <v>169040</v>
      </c>
      <c r="B499" s="12" t="s">
        <v>123</v>
      </c>
      <c r="C499" s="13">
        <v>0</v>
      </c>
      <c r="D499" s="13">
        <v>0</v>
      </c>
      <c r="E499" s="13">
        <v>0</v>
      </c>
      <c r="F499" s="13">
        <v>0</v>
      </c>
      <c r="G499" s="13">
        <v>0</v>
      </c>
      <c r="H499" s="13">
        <v>0</v>
      </c>
      <c r="I499" s="13">
        <v>0</v>
      </c>
      <c r="J499" s="13">
        <v>0</v>
      </c>
      <c r="K499" s="13">
        <v>0</v>
      </c>
      <c r="L499" s="13">
        <v>0</v>
      </c>
      <c r="M499" s="13">
        <v>0</v>
      </c>
      <c r="N499" s="13">
        <v>0</v>
      </c>
      <c r="O499" s="13">
        <v>0</v>
      </c>
    </row>
    <row r="500" spans="1:15" ht="11.25" x14ac:dyDescent="0.2">
      <c r="A500" s="10">
        <v>169090</v>
      </c>
      <c r="B500" s="12" t="s">
        <v>102</v>
      </c>
      <c r="C500" s="13">
        <v>44997.31</v>
      </c>
      <c r="D500" s="13">
        <v>44810.89</v>
      </c>
      <c r="E500" s="13">
        <v>46683.69</v>
      </c>
      <c r="F500" s="13">
        <v>44625.45</v>
      </c>
      <c r="G500" s="13">
        <v>46670.87</v>
      </c>
      <c r="H500" s="13">
        <v>48450.79</v>
      </c>
      <c r="I500" s="13">
        <v>42413.96</v>
      </c>
      <c r="J500" s="13">
        <v>48526.81</v>
      </c>
      <c r="K500" s="13">
        <v>48250.63</v>
      </c>
      <c r="L500" s="13">
        <v>46937.63</v>
      </c>
      <c r="M500" s="13">
        <v>46662.78</v>
      </c>
      <c r="N500" s="13">
        <v>43353.66</v>
      </c>
      <c r="O500" s="13">
        <v>43610.89</v>
      </c>
    </row>
    <row r="501" spans="1:15" ht="11.25" x14ac:dyDescent="0.2">
      <c r="A501" s="10">
        <v>1699</v>
      </c>
      <c r="B501" s="12" t="s">
        <v>124</v>
      </c>
      <c r="C501" s="13">
        <v>-14275.64</v>
      </c>
      <c r="D501" s="13">
        <v>-14928.09</v>
      </c>
      <c r="E501" s="13">
        <v>-16059.47</v>
      </c>
      <c r="F501" s="13">
        <v>-17867.099999999999</v>
      </c>
      <c r="G501" s="13">
        <v>-17712.900000000001</v>
      </c>
      <c r="H501" s="13">
        <v>-18081.95</v>
      </c>
      <c r="I501" s="13">
        <v>-18038.04</v>
      </c>
      <c r="J501" s="13">
        <v>-18905.61</v>
      </c>
      <c r="K501" s="13">
        <v>-19853.939999999999</v>
      </c>
      <c r="L501" s="13">
        <v>-22006.75</v>
      </c>
      <c r="M501" s="13">
        <v>-23133.35</v>
      </c>
      <c r="N501" s="13">
        <v>-25776.77</v>
      </c>
      <c r="O501" s="13">
        <v>-17092.43</v>
      </c>
    </row>
    <row r="502" spans="1:15" ht="11.25" x14ac:dyDescent="0.2">
      <c r="A502" s="10">
        <v>169905</v>
      </c>
      <c r="B502" s="12" t="s">
        <v>125</v>
      </c>
      <c r="C502" s="13">
        <v>-2950.7</v>
      </c>
      <c r="D502" s="13">
        <v>-2950.7</v>
      </c>
      <c r="E502" s="13">
        <v>-2950.7</v>
      </c>
      <c r="F502" s="13">
        <v>-2950.7</v>
      </c>
      <c r="G502" s="13">
        <v>-2950.7</v>
      </c>
      <c r="H502" s="13">
        <v>-2950.7</v>
      </c>
      <c r="I502" s="13">
        <v>-2950.7</v>
      </c>
      <c r="J502" s="13">
        <v>-2950.7</v>
      </c>
      <c r="K502" s="13">
        <v>-2950.7</v>
      </c>
      <c r="L502" s="13">
        <v>-2950.7</v>
      </c>
      <c r="M502" s="13">
        <v>-2950.7</v>
      </c>
      <c r="N502" s="13">
        <v>-2950.7</v>
      </c>
      <c r="O502" s="13">
        <v>-2950.7</v>
      </c>
    </row>
    <row r="503" spans="1:15" ht="11.25" x14ac:dyDescent="0.2">
      <c r="A503" s="10">
        <v>169910</v>
      </c>
      <c r="B503" s="12" t="s">
        <v>126</v>
      </c>
      <c r="C503" s="13">
        <v>-11324.94</v>
      </c>
      <c r="D503" s="13">
        <v>-11977.4</v>
      </c>
      <c r="E503" s="13">
        <v>-13108.77</v>
      </c>
      <c r="F503" s="13">
        <v>-14916.41</v>
      </c>
      <c r="G503" s="13">
        <v>-14762.2</v>
      </c>
      <c r="H503" s="13">
        <v>-15131.25</v>
      </c>
      <c r="I503" s="13">
        <v>-15087.35</v>
      </c>
      <c r="J503" s="13">
        <v>-15954.92</v>
      </c>
      <c r="K503" s="13">
        <v>-16903.240000000002</v>
      </c>
      <c r="L503" s="13">
        <v>-19056.060000000001</v>
      </c>
      <c r="M503" s="13">
        <v>-20182.66</v>
      </c>
      <c r="N503" s="13">
        <v>-22826.07</v>
      </c>
      <c r="O503" s="13">
        <v>-14141.73</v>
      </c>
    </row>
    <row r="504" spans="1:15" ht="11.25" x14ac:dyDescent="0.2">
      <c r="A504" s="10">
        <v>169915</v>
      </c>
      <c r="B504" s="12" t="s">
        <v>512</v>
      </c>
      <c r="C504" s="13">
        <v>0</v>
      </c>
      <c r="D504" s="13">
        <v>0</v>
      </c>
      <c r="E504" s="13">
        <v>0</v>
      </c>
      <c r="F504" s="13">
        <v>0</v>
      </c>
      <c r="G504" s="13">
        <v>0</v>
      </c>
      <c r="H504" s="13">
        <v>0</v>
      </c>
      <c r="I504" s="13">
        <v>0</v>
      </c>
      <c r="J504" s="13">
        <v>0</v>
      </c>
      <c r="K504" s="13">
        <v>0</v>
      </c>
      <c r="L504" s="13">
        <v>0</v>
      </c>
      <c r="M504" s="13">
        <v>0</v>
      </c>
      <c r="N504" s="13">
        <v>0</v>
      </c>
      <c r="O504" s="13">
        <v>0</v>
      </c>
    </row>
    <row r="505" spans="1:15" ht="11.25" x14ac:dyDescent="0.2">
      <c r="A505" s="10">
        <v>17</v>
      </c>
      <c r="B505" s="12" t="s">
        <v>127</v>
      </c>
      <c r="C505" s="13">
        <v>0</v>
      </c>
      <c r="D505" s="13">
        <v>0</v>
      </c>
      <c r="E505" s="13">
        <v>0</v>
      </c>
      <c r="F505" s="13">
        <v>0</v>
      </c>
      <c r="G505" s="13">
        <v>0</v>
      </c>
      <c r="H505" s="13">
        <v>0</v>
      </c>
      <c r="I505" s="13">
        <v>0</v>
      </c>
      <c r="J505" s="13">
        <v>0</v>
      </c>
      <c r="K505" s="13">
        <v>0</v>
      </c>
      <c r="L505" s="13">
        <v>0</v>
      </c>
      <c r="M505" s="13">
        <v>0</v>
      </c>
      <c r="N505" s="13">
        <v>0</v>
      </c>
      <c r="O505" s="13">
        <v>0</v>
      </c>
    </row>
    <row r="506" spans="1:15" ht="11.25" x14ac:dyDescent="0.2">
      <c r="A506" s="10">
        <v>1702</v>
      </c>
      <c r="B506" s="12" t="s">
        <v>128</v>
      </c>
      <c r="C506" s="13">
        <v>0</v>
      </c>
      <c r="D506" s="13">
        <v>0</v>
      </c>
      <c r="E506" s="13">
        <v>0</v>
      </c>
      <c r="F506" s="13">
        <v>0</v>
      </c>
      <c r="G506" s="13">
        <v>0</v>
      </c>
      <c r="H506" s="13">
        <v>0</v>
      </c>
      <c r="I506" s="13">
        <v>0</v>
      </c>
      <c r="J506" s="13">
        <v>0</v>
      </c>
      <c r="K506" s="13">
        <v>0</v>
      </c>
      <c r="L506" s="13">
        <v>0</v>
      </c>
      <c r="M506" s="13">
        <v>0</v>
      </c>
      <c r="N506" s="13">
        <v>0</v>
      </c>
      <c r="O506" s="13">
        <v>0</v>
      </c>
    </row>
    <row r="507" spans="1:15" ht="11.25" x14ac:dyDescent="0.2">
      <c r="A507" s="10">
        <v>170205</v>
      </c>
      <c r="B507" s="12" t="s">
        <v>129</v>
      </c>
      <c r="C507" s="13">
        <v>0</v>
      </c>
      <c r="D507" s="13">
        <v>0</v>
      </c>
      <c r="E507" s="13">
        <v>0</v>
      </c>
      <c r="F507" s="13">
        <v>0</v>
      </c>
      <c r="G507" s="13">
        <v>0</v>
      </c>
      <c r="H507" s="13">
        <v>0</v>
      </c>
      <c r="I507" s="13">
        <v>0</v>
      </c>
      <c r="J507" s="13">
        <v>0</v>
      </c>
      <c r="K507" s="13">
        <v>0</v>
      </c>
      <c r="L507" s="13">
        <v>0</v>
      </c>
      <c r="M507" s="13">
        <v>0</v>
      </c>
      <c r="N507" s="13">
        <v>0</v>
      </c>
      <c r="O507" s="13">
        <v>0</v>
      </c>
    </row>
    <row r="508" spans="1:15" ht="11.25" x14ac:dyDescent="0.2">
      <c r="A508" s="10">
        <v>170210</v>
      </c>
      <c r="B508" s="12" t="s">
        <v>130</v>
      </c>
      <c r="C508" s="13">
        <v>0</v>
      </c>
      <c r="D508" s="13">
        <v>0</v>
      </c>
      <c r="E508" s="13">
        <v>0</v>
      </c>
      <c r="F508" s="13">
        <v>0</v>
      </c>
      <c r="G508" s="13">
        <v>0</v>
      </c>
      <c r="H508" s="13">
        <v>0</v>
      </c>
      <c r="I508" s="13">
        <v>0</v>
      </c>
      <c r="J508" s="13">
        <v>0</v>
      </c>
      <c r="K508" s="13">
        <v>0</v>
      </c>
      <c r="L508" s="13">
        <v>0</v>
      </c>
      <c r="M508" s="13">
        <v>0</v>
      </c>
      <c r="N508" s="13">
        <v>0</v>
      </c>
      <c r="O508" s="13">
        <v>0</v>
      </c>
    </row>
    <row r="509" spans="1:15" ht="11.25" x14ac:dyDescent="0.2">
      <c r="A509" s="10">
        <v>170215</v>
      </c>
      <c r="B509" s="12" t="s">
        <v>131</v>
      </c>
      <c r="C509" s="13">
        <v>0</v>
      </c>
      <c r="D509" s="13">
        <v>0</v>
      </c>
      <c r="E509" s="13">
        <v>0</v>
      </c>
      <c r="F509" s="13">
        <v>0</v>
      </c>
      <c r="G509" s="13">
        <v>0</v>
      </c>
      <c r="H509" s="13">
        <v>0</v>
      </c>
      <c r="I509" s="13">
        <v>0</v>
      </c>
      <c r="J509" s="13">
        <v>0</v>
      </c>
      <c r="K509" s="13">
        <v>0</v>
      </c>
      <c r="L509" s="13">
        <v>0</v>
      </c>
      <c r="M509" s="13">
        <v>0</v>
      </c>
      <c r="N509" s="13">
        <v>0</v>
      </c>
      <c r="O509" s="13">
        <v>0</v>
      </c>
    </row>
    <row r="510" spans="1:15" ht="11.25" x14ac:dyDescent="0.2">
      <c r="A510" s="10">
        <v>170220</v>
      </c>
      <c r="B510" s="12" t="s">
        <v>132</v>
      </c>
      <c r="C510" s="13">
        <v>0</v>
      </c>
      <c r="D510" s="13">
        <v>0</v>
      </c>
      <c r="E510" s="13">
        <v>0</v>
      </c>
      <c r="F510" s="13">
        <v>0</v>
      </c>
      <c r="G510" s="13">
        <v>0</v>
      </c>
      <c r="H510" s="13">
        <v>0</v>
      </c>
      <c r="I510" s="13">
        <v>0</v>
      </c>
      <c r="J510" s="13">
        <v>0</v>
      </c>
      <c r="K510" s="13">
        <v>0</v>
      </c>
      <c r="L510" s="13">
        <v>0</v>
      </c>
      <c r="M510" s="13">
        <v>0</v>
      </c>
      <c r="N510" s="13">
        <v>0</v>
      </c>
      <c r="O510" s="13">
        <v>0</v>
      </c>
    </row>
    <row r="511" spans="1:15" ht="11.25" x14ac:dyDescent="0.2">
      <c r="A511" s="10">
        <v>170225</v>
      </c>
      <c r="B511" s="12" t="s">
        <v>133</v>
      </c>
      <c r="C511" s="13">
        <v>0</v>
      </c>
      <c r="D511" s="13">
        <v>0</v>
      </c>
      <c r="E511" s="13">
        <v>0</v>
      </c>
      <c r="F511" s="13">
        <v>0</v>
      </c>
      <c r="G511" s="13">
        <v>0</v>
      </c>
      <c r="H511" s="13">
        <v>0</v>
      </c>
      <c r="I511" s="13">
        <v>0</v>
      </c>
      <c r="J511" s="13">
        <v>0</v>
      </c>
      <c r="K511" s="13">
        <v>0</v>
      </c>
      <c r="L511" s="13">
        <v>0</v>
      </c>
      <c r="M511" s="13">
        <v>0</v>
      </c>
      <c r="N511" s="13">
        <v>0</v>
      </c>
      <c r="O511" s="13">
        <v>0</v>
      </c>
    </row>
    <row r="512" spans="1:15" ht="11.25" x14ac:dyDescent="0.2">
      <c r="A512" s="10">
        <v>170230</v>
      </c>
      <c r="B512" s="12" t="s">
        <v>134</v>
      </c>
      <c r="C512" s="13">
        <v>0</v>
      </c>
      <c r="D512" s="13">
        <v>0</v>
      </c>
      <c r="E512" s="13">
        <v>0</v>
      </c>
      <c r="F512" s="13">
        <v>0</v>
      </c>
      <c r="G512" s="13">
        <v>0</v>
      </c>
      <c r="H512" s="13">
        <v>0</v>
      </c>
      <c r="I512" s="13">
        <v>0</v>
      </c>
      <c r="J512" s="13">
        <v>0</v>
      </c>
      <c r="K512" s="13">
        <v>0</v>
      </c>
      <c r="L512" s="13">
        <v>0</v>
      </c>
      <c r="M512" s="13">
        <v>0</v>
      </c>
      <c r="N512" s="13">
        <v>0</v>
      </c>
      <c r="O512" s="13">
        <v>0</v>
      </c>
    </row>
    <row r="513" spans="1:15" ht="11.25" x14ac:dyDescent="0.2">
      <c r="A513" s="10">
        <v>170235</v>
      </c>
      <c r="B513" s="12" t="s">
        <v>135</v>
      </c>
      <c r="C513" s="13">
        <v>0</v>
      </c>
      <c r="D513" s="13">
        <v>0</v>
      </c>
      <c r="E513" s="13">
        <v>0</v>
      </c>
      <c r="F513" s="13">
        <v>0</v>
      </c>
      <c r="G513" s="13">
        <v>0</v>
      </c>
      <c r="H513" s="13">
        <v>0</v>
      </c>
      <c r="I513" s="13">
        <v>0</v>
      </c>
      <c r="J513" s="13">
        <v>0</v>
      </c>
      <c r="K513" s="13">
        <v>0</v>
      </c>
      <c r="L513" s="13">
        <v>0</v>
      </c>
      <c r="M513" s="13">
        <v>0</v>
      </c>
      <c r="N513" s="13">
        <v>0</v>
      </c>
      <c r="O513" s="13">
        <v>0</v>
      </c>
    </row>
    <row r="514" spans="1:15" ht="11.25" x14ac:dyDescent="0.2">
      <c r="A514" s="10">
        <v>170250</v>
      </c>
      <c r="B514" s="12" t="s">
        <v>99</v>
      </c>
      <c r="C514" s="13">
        <v>0</v>
      </c>
      <c r="D514" s="13">
        <v>0</v>
      </c>
      <c r="E514" s="13">
        <v>0</v>
      </c>
      <c r="F514" s="13">
        <v>0</v>
      </c>
      <c r="G514" s="13">
        <v>0</v>
      </c>
      <c r="H514" s="13">
        <v>0</v>
      </c>
      <c r="I514" s="13">
        <v>0</v>
      </c>
      <c r="J514" s="13">
        <v>0</v>
      </c>
      <c r="K514" s="13">
        <v>0</v>
      </c>
      <c r="L514" s="13">
        <v>0</v>
      </c>
      <c r="M514" s="13">
        <v>0</v>
      </c>
      <c r="N514" s="13">
        <v>0</v>
      </c>
      <c r="O514" s="13">
        <v>0</v>
      </c>
    </row>
    <row r="515" spans="1:15" ht="11.25" x14ac:dyDescent="0.2">
      <c r="A515" s="10">
        <v>170290</v>
      </c>
      <c r="B515" s="12" t="s">
        <v>43</v>
      </c>
      <c r="C515" s="13">
        <v>0</v>
      </c>
      <c r="D515" s="13">
        <v>0</v>
      </c>
      <c r="E515" s="13">
        <v>0</v>
      </c>
      <c r="F515" s="13">
        <v>0</v>
      </c>
      <c r="G515" s="13">
        <v>0</v>
      </c>
      <c r="H515" s="13">
        <v>0</v>
      </c>
      <c r="I515" s="13">
        <v>0</v>
      </c>
      <c r="J515" s="13">
        <v>0</v>
      </c>
      <c r="K515" s="13">
        <v>0</v>
      </c>
      <c r="L515" s="13">
        <v>0</v>
      </c>
      <c r="M515" s="13">
        <v>0</v>
      </c>
      <c r="N515" s="13">
        <v>0</v>
      </c>
      <c r="O515" s="13">
        <v>0</v>
      </c>
    </row>
    <row r="516" spans="1:15" ht="11.25" x14ac:dyDescent="0.2">
      <c r="A516" s="10">
        <v>1706</v>
      </c>
      <c r="B516" s="12" t="s">
        <v>136</v>
      </c>
      <c r="C516" s="13">
        <v>0</v>
      </c>
      <c r="D516" s="13">
        <v>0</v>
      </c>
      <c r="E516" s="13">
        <v>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v>0</v>
      </c>
      <c r="L516" s="13">
        <v>0</v>
      </c>
      <c r="M516" s="13">
        <v>0</v>
      </c>
      <c r="N516" s="13">
        <v>0</v>
      </c>
      <c r="O516" s="13">
        <v>0</v>
      </c>
    </row>
    <row r="517" spans="1:15" ht="11.25" x14ac:dyDescent="0.2">
      <c r="A517" s="10">
        <v>170605</v>
      </c>
      <c r="B517" s="12" t="s">
        <v>129</v>
      </c>
      <c r="C517" s="13">
        <v>0</v>
      </c>
      <c r="D517" s="13">
        <v>0</v>
      </c>
      <c r="E517" s="13">
        <v>0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13">
        <v>0</v>
      </c>
      <c r="L517" s="13">
        <v>0</v>
      </c>
      <c r="M517" s="13">
        <v>0</v>
      </c>
      <c r="N517" s="13">
        <v>0</v>
      </c>
      <c r="O517" s="13">
        <v>0</v>
      </c>
    </row>
    <row r="518" spans="1:15" ht="11.25" x14ac:dyDescent="0.2">
      <c r="A518" s="10">
        <v>170610</v>
      </c>
      <c r="B518" s="12" t="s">
        <v>137</v>
      </c>
      <c r="C518" s="13">
        <v>0</v>
      </c>
      <c r="D518" s="13">
        <v>0</v>
      </c>
      <c r="E518" s="13">
        <v>0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13">
        <v>0</v>
      </c>
      <c r="L518" s="13">
        <v>0</v>
      </c>
      <c r="M518" s="13">
        <v>0</v>
      </c>
      <c r="N518" s="13">
        <v>0</v>
      </c>
      <c r="O518" s="13">
        <v>0</v>
      </c>
    </row>
    <row r="519" spans="1:15" ht="11.25" x14ac:dyDescent="0.2">
      <c r="A519" s="10">
        <v>170615</v>
      </c>
      <c r="B519" s="12" t="s">
        <v>138</v>
      </c>
      <c r="C519" s="13">
        <v>0</v>
      </c>
      <c r="D519" s="13">
        <v>0</v>
      </c>
      <c r="E519" s="13">
        <v>0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13">
        <v>0</v>
      </c>
      <c r="L519" s="13">
        <v>0</v>
      </c>
      <c r="M519" s="13">
        <v>0</v>
      </c>
      <c r="N519" s="13">
        <v>0</v>
      </c>
      <c r="O519" s="13">
        <v>0</v>
      </c>
    </row>
    <row r="520" spans="1:15" ht="11.25" x14ac:dyDescent="0.2">
      <c r="A520" s="10">
        <v>170620</v>
      </c>
      <c r="B520" s="12" t="s">
        <v>139</v>
      </c>
      <c r="C520" s="13">
        <v>0</v>
      </c>
      <c r="D520" s="13">
        <v>0</v>
      </c>
      <c r="E520" s="13">
        <v>0</v>
      </c>
      <c r="F520" s="13">
        <v>0</v>
      </c>
      <c r="G520" s="13">
        <v>0</v>
      </c>
      <c r="H520" s="13">
        <v>0</v>
      </c>
      <c r="I520" s="13">
        <v>0</v>
      </c>
      <c r="J520" s="13">
        <v>0</v>
      </c>
      <c r="K520" s="13">
        <v>0</v>
      </c>
      <c r="L520" s="13">
        <v>0</v>
      </c>
      <c r="M520" s="13">
        <v>0</v>
      </c>
      <c r="N520" s="13">
        <v>0</v>
      </c>
      <c r="O520" s="13">
        <v>0</v>
      </c>
    </row>
    <row r="521" spans="1:15" ht="11.25" x14ac:dyDescent="0.2">
      <c r="A521" s="10">
        <v>170690</v>
      </c>
      <c r="B521" s="12" t="s">
        <v>43</v>
      </c>
      <c r="C521" s="13">
        <v>0</v>
      </c>
      <c r="D521" s="13">
        <v>0</v>
      </c>
      <c r="E521" s="13">
        <v>0</v>
      </c>
      <c r="F521" s="13">
        <v>0</v>
      </c>
      <c r="G521" s="13">
        <v>0</v>
      </c>
      <c r="H521" s="13">
        <v>0</v>
      </c>
      <c r="I521" s="13">
        <v>0</v>
      </c>
      <c r="J521" s="13">
        <v>0</v>
      </c>
      <c r="K521" s="13">
        <v>0</v>
      </c>
      <c r="L521" s="13">
        <v>0</v>
      </c>
      <c r="M521" s="13">
        <v>0</v>
      </c>
      <c r="N521" s="13">
        <v>0</v>
      </c>
      <c r="O521" s="13">
        <v>0</v>
      </c>
    </row>
    <row r="522" spans="1:15" ht="11.25" x14ac:dyDescent="0.2">
      <c r="A522" s="10">
        <v>170699</v>
      </c>
      <c r="B522" s="12" t="s">
        <v>140</v>
      </c>
      <c r="C522" s="13">
        <v>0</v>
      </c>
      <c r="D522" s="13">
        <v>0</v>
      </c>
      <c r="E522" s="13">
        <v>0</v>
      </c>
      <c r="F522" s="13">
        <v>0</v>
      </c>
      <c r="G522" s="13">
        <v>0</v>
      </c>
      <c r="H522" s="13">
        <v>0</v>
      </c>
      <c r="I522" s="13">
        <v>0</v>
      </c>
      <c r="J522" s="13">
        <v>0</v>
      </c>
      <c r="K522" s="13">
        <v>0</v>
      </c>
      <c r="L522" s="13">
        <v>0</v>
      </c>
      <c r="M522" s="13">
        <v>0</v>
      </c>
      <c r="N522" s="13">
        <v>0</v>
      </c>
      <c r="O522" s="13">
        <v>0</v>
      </c>
    </row>
    <row r="523" spans="1:15" ht="11.25" x14ac:dyDescent="0.2">
      <c r="A523" s="10">
        <v>1799</v>
      </c>
      <c r="B523" s="12" t="s">
        <v>141</v>
      </c>
      <c r="C523" s="13">
        <v>0</v>
      </c>
      <c r="D523" s="13">
        <v>0</v>
      </c>
      <c r="E523" s="13">
        <v>0</v>
      </c>
      <c r="F523" s="13">
        <v>0</v>
      </c>
      <c r="G523" s="13">
        <v>0</v>
      </c>
      <c r="H523" s="13">
        <v>0</v>
      </c>
      <c r="I523" s="13">
        <v>0</v>
      </c>
      <c r="J523" s="13">
        <v>0</v>
      </c>
      <c r="K523" s="13">
        <v>0</v>
      </c>
      <c r="L523" s="13">
        <v>0</v>
      </c>
      <c r="M523" s="13">
        <v>0</v>
      </c>
      <c r="N523" s="13">
        <v>0</v>
      </c>
      <c r="O523" s="13">
        <v>0</v>
      </c>
    </row>
    <row r="524" spans="1:15" ht="11.25" x14ac:dyDescent="0.2">
      <c r="A524" s="10">
        <v>179910</v>
      </c>
      <c r="B524" s="12" t="s">
        <v>142</v>
      </c>
      <c r="C524" s="13">
        <v>0</v>
      </c>
      <c r="D524" s="13">
        <v>0</v>
      </c>
      <c r="E524" s="13">
        <v>0</v>
      </c>
      <c r="F524" s="13">
        <v>0</v>
      </c>
      <c r="G524" s="13">
        <v>0</v>
      </c>
      <c r="H524" s="13">
        <v>0</v>
      </c>
      <c r="I524" s="13">
        <v>0</v>
      </c>
      <c r="J524" s="13">
        <v>0</v>
      </c>
      <c r="K524" s="13">
        <v>0</v>
      </c>
      <c r="L524" s="13">
        <v>0</v>
      </c>
      <c r="M524" s="13">
        <v>0</v>
      </c>
      <c r="N524" s="13">
        <v>0</v>
      </c>
      <c r="O524" s="13">
        <v>0</v>
      </c>
    </row>
    <row r="525" spans="1:15" ht="11.25" x14ac:dyDescent="0.2">
      <c r="A525" s="10">
        <v>179915</v>
      </c>
      <c r="B525" s="12" t="s">
        <v>513</v>
      </c>
      <c r="C525" s="13">
        <v>0</v>
      </c>
      <c r="D525" s="13">
        <v>0</v>
      </c>
      <c r="E525" s="13">
        <v>0</v>
      </c>
      <c r="F525" s="13">
        <v>0</v>
      </c>
      <c r="G525" s="13">
        <v>0</v>
      </c>
      <c r="H525" s="13">
        <v>0</v>
      </c>
      <c r="I525" s="13">
        <v>0</v>
      </c>
      <c r="J525" s="13">
        <v>0</v>
      </c>
      <c r="K525" s="13">
        <v>0</v>
      </c>
      <c r="L525" s="13">
        <v>0</v>
      </c>
      <c r="M525" s="13">
        <v>0</v>
      </c>
      <c r="N525" s="13">
        <v>0</v>
      </c>
      <c r="O525" s="13">
        <v>0</v>
      </c>
    </row>
    <row r="526" spans="1:15" ht="11.25" x14ac:dyDescent="0.2">
      <c r="A526" s="10">
        <v>18</v>
      </c>
      <c r="B526" s="12" t="s">
        <v>143</v>
      </c>
      <c r="C526" s="13">
        <v>102331.15</v>
      </c>
      <c r="D526" s="13">
        <v>102155.53</v>
      </c>
      <c r="E526" s="13">
        <v>101454.92</v>
      </c>
      <c r="F526" s="13">
        <v>101369.38</v>
      </c>
      <c r="G526" s="13">
        <v>100716.42</v>
      </c>
      <c r="H526" s="13">
        <v>100060.73</v>
      </c>
      <c r="I526" s="13">
        <v>99485.1</v>
      </c>
      <c r="J526" s="13">
        <v>98875.05</v>
      </c>
      <c r="K526" s="13">
        <v>101251.23</v>
      </c>
      <c r="L526" s="13">
        <v>100629.62</v>
      </c>
      <c r="M526" s="13">
        <v>100462.74</v>
      </c>
      <c r="N526" s="13">
        <v>100220.46</v>
      </c>
      <c r="O526" s="13">
        <v>99619.5</v>
      </c>
    </row>
    <row r="527" spans="1:15" ht="11.25" x14ac:dyDescent="0.2">
      <c r="A527" s="10">
        <v>1801</v>
      </c>
      <c r="B527" s="12" t="s">
        <v>129</v>
      </c>
      <c r="C527" s="13">
        <v>68108.490000000005</v>
      </c>
      <c r="D527" s="13">
        <v>68108.490000000005</v>
      </c>
      <c r="E527" s="13">
        <v>68108.490000000005</v>
      </c>
      <c r="F527" s="13">
        <v>68108.490000000005</v>
      </c>
      <c r="G527" s="13">
        <v>68108.490000000005</v>
      </c>
      <c r="H527" s="13">
        <v>68108.490000000005</v>
      </c>
      <c r="I527" s="13">
        <v>68108.490000000005</v>
      </c>
      <c r="J527" s="13">
        <v>68108.490000000005</v>
      </c>
      <c r="K527" s="13">
        <v>68108.490000000005</v>
      </c>
      <c r="L527" s="13">
        <v>68108.490000000005</v>
      </c>
      <c r="M527" s="13">
        <v>68108.490000000005</v>
      </c>
      <c r="N527" s="13">
        <v>68108.490000000005</v>
      </c>
      <c r="O527" s="13">
        <v>68108.490000000005</v>
      </c>
    </row>
    <row r="528" spans="1:15" ht="11.25" x14ac:dyDescent="0.2">
      <c r="A528" s="10">
        <v>1802</v>
      </c>
      <c r="B528" s="12" t="s">
        <v>137</v>
      </c>
      <c r="C528" s="13">
        <v>71193.97</v>
      </c>
      <c r="D528" s="13">
        <v>71193.97</v>
      </c>
      <c r="E528" s="13">
        <v>71193.97</v>
      </c>
      <c r="F528" s="13">
        <v>71193.97</v>
      </c>
      <c r="G528" s="13">
        <v>71193.97</v>
      </c>
      <c r="H528" s="13">
        <v>71193.97</v>
      </c>
      <c r="I528" s="13">
        <v>71193.97</v>
      </c>
      <c r="J528" s="13">
        <v>71193.97</v>
      </c>
      <c r="K528" s="13">
        <v>71193.97</v>
      </c>
      <c r="L528" s="13">
        <v>71193.97</v>
      </c>
      <c r="M528" s="13">
        <v>71193.97</v>
      </c>
      <c r="N528" s="13">
        <v>71193.97</v>
      </c>
      <c r="O528" s="13">
        <v>71193.97</v>
      </c>
    </row>
    <row r="529" spans="1:15" ht="11.25" x14ac:dyDescent="0.2">
      <c r="A529" s="10">
        <v>1803</v>
      </c>
      <c r="B529" s="12" t="s">
        <v>144</v>
      </c>
      <c r="C529" s="13">
        <v>0</v>
      </c>
      <c r="D529" s="13">
        <v>0</v>
      </c>
      <c r="E529" s="13">
        <v>0</v>
      </c>
      <c r="F529" s="13">
        <v>0</v>
      </c>
      <c r="G529" s="13">
        <v>0</v>
      </c>
      <c r="H529" s="13">
        <v>0</v>
      </c>
      <c r="I529" s="13">
        <v>0</v>
      </c>
      <c r="J529" s="13">
        <v>0</v>
      </c>
      <c r="K529" s="13">
        <v>0</v>
      </c>
      <c r="L529" s="13">
        <v>0</v>
      </c>
      <c r="M529" s="13">
        <v>0</v>
      </c>
      <c r="N529" s="13">
        <v>0</v>
      </c>
      <c r="O529" s="13">
        <v>0</v>
      </c>
    </row>
    <row r="530" spans="1:15" ht="11.25" x14ac:dyDescent="0.2">
      <c r="A530" s="10">
        <v>1804</v>
      </c>
      <c r="B530" s="12" t="s">
        <v>138</v>
      </c>
      <c r="C530" s="13">
        <v>0</v>
      </c>
      <c r="D530" s="13">
        <v>0</v>
      </c>
      <c r="E530" s="13">
        <v>0</v>
      </c>
      <c r="F530" s="13">
        <v>0</v>
      </c>
      <c r="G530" s="13">
        <v>0</v>
      </c>
      <c r="H530" s="13">
        <v>0</v>
      </c>
      <c r="I530" s="13">
        <v>0</v>
      </c>
      <c r="J530" s="13">
        <v>0</v>
      </c>
      <c r="K530" s="13">
        <v>0</v>
      </c>
      <c r="L530" s="13">
        <v>0</v>
      </c>
      <c r="M530" s="13">
        <v>0</v>
      </c>
      <c r="N530" s="13">
        <v>0</v>
      </c>
      <c r="O530" s="13">
        <v>0</v>
      </c>
    </row>
    <row r="531" spans="1:15" ht="11.25" x14ac:dyDescent="0.2">
      <c r="A531" s="10">
        <v>1805</v>
      </c>
      <c r="B531" s="12" t="s">
        <v>145</v>
      </c>
      <c r="C531" s="13">
        <v>21247.68</v>
      </c>
      <c r="D531" s="13">
        <v>21333.21</v>
      </c>
      <c r="E531" s="13">
        <v>21333.21</v>
      </c>
      <c r="F531" s="13">
        <v>21553.71</v>
      </c>
      <c r="G531" s="13">
        <v>21553.71</v>
      </c>
      <c r="H531" s="13">
        <v>21553.71</v>
      </c>
      <c r="I531" s="13">
        <v>21553.71</v>
      </c>
      <c r="J531" s="13">
        <v>21553.71</v>
      </c>
      <c r="K531" s="13">
        <v>21571.71</v>
      </c>
      <c r="L531" s="13">
        <v>21571.71</v>
      </c>
      <c r="M531" s="13">
        <v>21705.439999999999</v>
      </c>
      <c r="N531" s="13">
        <v>22078.13</v>
      </c>
      <c r="O531" s="13">
        <v>22078.13</v>
      </c>
    </row>
    <row r="532" spans="1:15" ht="11.25" x14ac:dyDescent="0.2">
      <c r="A532" s="10">
        <v>1806</v>
      </c>
      <c r="B532" s="12" t="s">
        <v>146</v>
      </c>
      <c r="C532" s="13">
        <v>27580.48</v>
      </c>
      <c r="D532" s="13">
        <v>28119.06</v>
      </c>
      <c r="E532" s="13">
        <v>28119.06</v>
      </c>
      <c r="F532" s="13">
        <v>28492.560000000001</v>
      </c>
      <c r="G532" s="13">
        <v>28492.560000000001</v>
      </c>
      <c r="H532" s="13">
        <v>28492.560000000001</v>
      </c>
      <c r="I532" s="13">
        <v>28531.26</v>
      </c>
      <c r="J532" s="13">
        <v>28531.26</v>
      </c>
      <c r="K532" s="13">
        <v>28531.26</v>
      </c>
      <c r="L532" s="13">
        <v>28531.26</v>
      </c>
      <c r="M532" s="13">
        <v>28868.49</v>
      </c>
      <c r="N532" s="13">
        <v>28868.49</v>
      </c>
      <c r="O532" s="13">
        <v>28582.06</v>
      </c>
    </row>
    <row r="533" spans="1:15" ht="11.25" x14ac:dyDescent="0.2">
      <c r="A533" s="10">
        <v>1807</v>
      </c>
      <c r="B533" s="12" t="s">
        <v>132</v>
      </c>
      <c r="C533" s="13">
        <v>5804.07</v>
      </c>
      <c r="D533" s="13">
        <v>5804.07</v>
      </c>
      <c r="E533" s="13">
        <v>5804.07</v>
      </c>
      <c r="F533" s="13">
        <v>5804.07</v>
      </c>
      <c r="G533" s="13">
        <v>5804.07</v>
      </c>
      <c r="H533" s="13">
        <v>5804.07</v>
      </c>
      <c r="I533" s="13">
        <v>5804.07</v>
      </c>
      <c r="J533" s="13">
        <v>5804.07</v>
      </c>
      <c r="K533" s="13">
        <v>8777.2000000000007</v>
      </c>
      <c r="L533" s="13">
        <v>8777.2000000000007</v>
      </c>
      <c r="M533" s="13">
        <v>8777.2000000000007</v>
      </c>
      <c r="N533" s="13">
        <v>8777.2000000000007</v>
      </c>
      <c r="O533" s="13">
        <v>8777.2000000000007</v>
      </c>
    </row>
    <row r="534" spans="1:15" ht="11.25" x14ac:dyDescent="0.2">
      <c r="A534" s="10">
        <v>1808</v>
      </c>
      <c r="B534" s="12" t="s">
        <v>147</v>
      </c>
      <c r="C534" s="13">
        <v>0</v>
      </c>
      <c r="D534" s="13">
        <v>0</v>
      </c>
      <c r="E534" s="13">
        <v>0</v>
      </c>
      <c r="F534" s="13">
        <v>0</v>
      </c>
      <c r="G534" s="13">
        <v>0</v>
      </c>
      <c r="H534" s="13">
        <v>0</v>
      </c>
      <c r="I534" s="13">
        <v>0</v>
      </c>
      <c r="J534" s="13">
        <v>0</v>
      </c>
      <c r="K534" s="13">
        <v>0</v>
      </c>
      <c r="L534" s="13">
        <v>0</v>
      </c>
      <c r="M534" s="13">
        <v>0</v>
      </c>
      <c r="N534" s="13">
        <v>0</v>
      </c>
      <c r="O534" s="13">
        <v>0</v>
      </c>
    </row>
    <row r="535" spans="1:15" ht="11.25" x14ac:dyDescent="0.2">
      <c r="A535" s="10">
        <v>1890</v>
      </c>
      <c r="B535" s="12" t="s">
        <v>43</v>
      </c>
      <c r="C535" s="13">
        <v>0</v>
      </c>
      <c r="D535" s="13">
        <v>0</v>
      </c>
      <c r="E535" s="13">
        <v>0</v>
      </c>
      <c r="F535" s="13">
        <v>0</v>
      </c>
      <c r="G535" s="13">
        <v>0</v>
      </c>
      <c r="H535" s="13">
        <v>0</v>
      </c>
      <c r="I535" s="13">
        <v>0</v>
      </c>
      <c r="J535" s="13">
        <v>0</v>
      </c>
      <c r="K535" s="13">
        <v>0</v>
      </c>
      <c r="L535" s="13">
        <v>0</v>
      </c>
      <c r="M535" s="13">
        <v>0</v>
      </c>
      <c r="N535" s="13">
        <v>0</v>
      </c>
      <c r="O535" s="13">
        <v>0</v>
      </c>
    </row>
    <row r="536" spans="1:15" ht="11.25" x14ac:dyDescent="0.2">
      <c r="A536" s="10">
        <v>1899</v>
      </c>
      <c r="B536" s="12" t="s">
        <v>148</v>
      </c>
      <c r="C536" s="13">
        <v>-91603.54</v>
      </c>
      <c r="D536" s="13">
        <v>-92403.26</v>
      </c>
      <c r="E536" s="13">
        <v>-93103.88</v>
      </c>
      <c r="F536" s="13">
        <v>-93783.41</v>
      </c>
      <c r="G536" s="13">
        <v>-94436.37</v>
      </c>
      <c r="H536" s="13">
        <v>-95092.06</v>
      </c>
      <c r="I536" s="13">
        <v>-95706.4</v>
      </c>
      <c r="J536" s="13">
        <v>-96316.44</v>
      </c>
      <c r="K536" s="13">
        <v>-96931.39</v>
      </c>
      <c r="L536" s="13">
        <v>-97553.01</v>
      </c>
      <c r="M536" s="13">
        <v>-98190.84</v>
      </c>
      <c r="N536" s="13">
        <v>-98805.81</v>
      </c>
      <c r="O536" s="13">
        <v>-99120.34</v>
      </c>
    </row>
    <row r="537" spans="1:15" ht="11.25" x14ac:dyDescent="0.2">
      <c r="A537" s="10">
        <v>189905</v>
      </c>
      <c r="B537" s="12" t="s">
        <v>149</v>
      </c>
      <c r="C537" s="13">
        <v>-49466.71</v>
      </c>
      <c r="D537" s="13">
        <v>-49769.04</v>
      </c>
      <c r="E537" s="13">
        <v>-50042.11</v>
      </c>
      <c r="F537" s="13">
        <v>-50344.44</v>
      </c>
      <c r="G537" s="13">
        <v>-50637.02</v>
      </c>
      <c r="H537" s="13">
        <v>-50939.35</v>
      </c>
      <c r="I537" s="13">
        <v>-51231.93</v>
      </c>
      <c r="J537" s="13">
        <v>-51534.26</v>
      </c>
      <c r="K537" s="13">
        <v>-51836.59</v>
      </c>
      <c r="L537" s="13">
        <v>-52129.17</v>
      </c>
      <c r="M537" s="13">
        <v>-52431.5</v>
      </c>
      <c r="N537" s="13">
        <v>-52724.08</v>
      </c>
      <c r="O537" s="13">
        <v>-53026.41</v>
      </c>
    </row>
    <row r="538" spans="1:15" ht="11.25" x14ac:dyDescent="0.2">
      <c r="A538" s="10">
        <v>189910</v>
      </c>
      <c r="B538" s="12" t="s">
        <v>514</v>
      </c>
      <c r="C538" s="13">
        <v>0</v>
      </c>
      <c r="D538" s="13">
        <v>0</v>
      </c>
      <c r="E538" s="13">
        <v>0</v>
      </c>
      <c r="F538" s="13">
        <v>0</v>
      </c>
      <c r="G538" s="13">
        <v>0</v>
      </c>
      <c r="H538" s="13">
        <v>0</v>
      </c>
      <c r="I538" s="13">
        <v>0</v>
      </c>
      <c r="J538" s="13">
        <v>0</v>
      </c>
      <c r="K538" s="13">
        <v>0</v>
      </c>
      <c r="L538" s="13">
        <v>0</v>
      </c>
      <c r="M538" s="13">
        <v>0</v>
      </c>
      <c r="N538" s="13">
        <v>0</v>
      </c>
      <c r="O538" s="13">
        <v>0</v>
      </c>
    </row>
    <row r="539" spans="1:15" ht="11.25" x14ac:dyDescent="0.2">
      <c r="A539" s="10">
        <v>189915</v>
      </c>
      <c r="B539" s="12" t="s">
        <v>150</v>
      </c>
      <c r="C539" s="13">
        <v>-12496.13</v>
      </c>
      <c r="D539" s="13">
        <v>-12620.54</v>
      </c>
      <c r="E539" s="13">
        <v>-12733.09</v>
      </c>
      <c r="F539" s="13">
        <v>-12857.66</v>
      </c>
      <c r="G539" s="13">
        <v>-12979.96</v>
      </c>
      <c r="H539" s="13">
        <v>-13105.96</v>
      </c>
      <c r="I539" s="13">
        <v>-13227.08</v>
      </c>
      <c r="J539" s="13">
        <v>-13351.93</v>
      </c>
      <c r="K539" s="13">
        <v>-13476.15</v>
      </c>
      <c r="L539" s="13">
        <v>-13595.15</v>
      </c>
      <c r="M539" s="13">
        <v>-13717.89</v>
      </c>
      <c r="N539" s="13">
        <v>-13837.81</v>
      </c>
      <c r="O539" s="13">
        <v>-13961.52</v>
      </c>
    </row>
    <row r="540" spans="1:15" ht="11.25" x14ac:dyDescent="0.2">
      <c r="A540" s="10">
        <v>189920</v>
      </c>
      <c r="B540" s="12" t="s">
        <v>151</v>
      </c>
      <c r="C540" s="13">
        <v>-25289.62</v>
      </c>
      <c r="D540" s="13">
        <v>-25609.11</v>
      </c>
      <c r="E540" s="13">
        <v>-25875.79</v>
      </c>
      <c r="F540" s="13">
        <v>-26074.93</v>
      </c>
      <c r="G540" s="13">
        <v>-26261.24</v>
      </c>
      <c r="H540" s="13">
        <v>-26435.11</v>
      </c>
      <c r="I540" s="13">
        <v>-26583.99</v>
      </c>
      <c r="J540" s="13">
        <v>-26713.360000000001</v>
      </c>
      <c r="K540" s="13">
        <v>-26835.23</v>
      </c>
      <c r="L540" s="13">
        <v>-26944.63</v>
      </c>
      <c r="M540" s="13">
        <v>-27053.41</v>
      </c>
      <c r="N540" s="13">
        <v>-27155.23</v>
      </c>
      <c r="O540" s="13">
        <v>-26939.73</v>
      </c>
    </row>
    <row r="541" spans="1:15" ht="11.25" x14ac:dyDescent="0.2">
      <c r="A541" s="10">
        <v>189925</v>
      </c>
      <c r="B541" s="12" t="s">
        <v>152</v>
      </c>
      <c r="C541" s="13">
        <v>-4351.08</v>
      </c>
      <c r="D541" s="13">
        <v>-4404.57</v>
      </c>
      <c r="E541" s="13">
        <v>-4452.8900000000003</v>
      </c>
      <c r="F541" s="13">
        <v>-4506.38</v>
      </c>
      <c r="G541" s="13">
        <v>-4558.1400000000003</v>
      </c>
      <c r="H541" s="13">
        <v>-4611.6400000000003</v>
      </c>
      <c r="I541" s="13">
        <v>-4663.3999999999996</v>
      </c>
      <c r="J541" s="13">
        <v>-4716.8900000000003</v>
      </c>
      <c r="K541" s="13">
        <v>-4783.42</v>
      </c>
      <c r="L541" s="13">
        <v>-4884.0600000000004</v>
      </c>
      <c r="M541" s="13">
        <v>-4988.05</v>
      </c>
      <c r="N541" s="13">
        <v>-5088.6899999999996</v>
      </c>
      <c r="O541" s="13">
        <v>-5192.68</v>
      </c>
    </row>
    <row r="542" spans="1:15" ht="11.25" x14ac:dyDescent="0.2">
      <c r="A542" s="10">
        <v>189930</v>
      </c>
      <c r="B542" s="12" t="s">
        <v>515</v>
      </c>
      <c r="C542" s="13">
        <v>0</v>
      </c>
      <c r="D542" s="13">
        <v>0</v>
      </c>
      <c r="E542" s="13">
        <v>0</v>
      </c>
      <c r="F542" s="13">
        <v>0</v>
      </c>
      <c r="G542" s="13">
        <v>0</v>
      </c>
      <c r="H542" s="13">
        <v>0</v>
      </c>
      <c r="I542" s="13">
        <v>0</v>
      </c>
      <c r="J542" s="13">
        <v>0</v>
      </c>
      <c r="K542" s="13">
        <v>0</v>
      </c>
      <c r="L542" s="13">
        <v>0</v>
      </c>
      <c r="M542" s="13">
        <v>0</v>
      </c>
      <c r="N542" s="13">
        <v>0</v>
      </c>
      <c r="O542" s="13">
        <v>0</v>
      </c>
    </row>
    <row r="543" spans="1:15" ht="11.25" x14ac:dyDescent="0.2">
      <c r="A543" s="10">
        <v>189940</v>
      </c>
      <c r="B543" s="12" t="s">
        <v>153</v>
      </c>
      <c r="C543" s="13">
        <v>0</v>
      </c>
      <c r="D543" s="13">
        <v>0</v>
      </c>
      <c r="E543" s="13">
        <v>0</v>
      </c>
      <c r="F543" s="13">
        <v>0</v>
      </c>
      <c r="G543" s="13">
        <v>0</v>
      </c>
      <c r="H543" s="13">
        <v>0</v>
      </c>
      <c r="I543" s="13">
        <v>0</v>
      </c>
      <c r="J543" s="13">
        <v>0</v>
      </c>
      <c r="K543" s="13">
        <v>0</v>
      </c>
      <c r="L543" s="13">
        <v>0</v>
      </c>
      <c r="M543" s="13">
        <v>0</v>
      </c>
      <c r="N543" s="13">
        <v>0</v>
      </c>
      <c r="O543" s="13">
        <v>0</v>
      </c>
    </row>
    <row r="544" spans="1:15" ht="11.25" x14ac:dyDescent="0.2">
      <c r="A544" s="10">
        <v>19</v>
      </c>
      <c r="B544" s="12" t="s">
        <v>3</v>
      </c>
      <c r="C544" s="13">
        <v>36905.43</v>
      </c>
      <c r="D544" s="13">
        <v>36237.82</v>
      </c>
      <c r="E544" s="13">
        <v>35121.96</v>
      </c>
      <c r="F544" s="13">
        <v>31700.77</v>
      </c>
      <c r="G544" s="13">
        <v>26833.73</v>
      </c>
      <c r="H544" s="13">
        <v>33306.18</v>
      </c>
      <c r="I544" s="13">
        <v>55728.13</v>
      </c>
      <c r="J544" s="13">
        <v>44500.959999999999</v>
      </c>
      <c r="K544" s="13">
        <v>44750</v>
      </c>
      <c r="L544" s="13">
        <v>42235.040000000001</v>
      </c>
      <c r="M544" s="13">
        <v>37376.519999999997</v>
      </c>
      <c r="N544" s="13">
        <v>36320.550000000003</v>
      </c>
      <c r="O544" s="13">
        <v>27414.31</v>
      </c>
    </row>
    <row r="545" spans="1:15" ht="11.25" x14ac:dyDescent="0.2">
      <c r="A545" s="10">
        <v>1901</v>
      </c>
      <c r="B545" s="12" t="s">
        <v>154</v>
      </c>
      <c r="C545" s="13">
        <v>9144.68</v>
      </c>
      <c r="D545" s="13">
        <v>9144.68</v>
      </c>
      <c r="E545" s="13">
        <v>9144.68</v>
      </c>
      <c r="F545" s="13">
        <v>9320.44</v>
      </c>
      <c r="G545" s="13">
        <v>9320.44</v>
      </c>
      <c r="H545" s="13">
        <v>9320.44</v>
      </c>
      <c r="I545" s="13">
        <v>9320.44</v>
      </c>
      <c r="J545" s="13">
        <v>9320.44</v>
      </c>
      <c r="K545" s="13">
        <v>9320.44</v>
      </c>
      <c r="L545" s="13">
        <v>9320.44</v>
      </c>
      <c r="M545" s="13">
        <v>9320.44</v>
      </c>
      <c r="N545" s="13">
        <v>9320.44</v>
      </c>
      <c r="O545" s="13">
        <v>9320.44</v>
      </c>
    </row>
    <row r="546" spans="1:15" ht="11.25" x14ac:dyDescent="0.2">
      <c r="A546" s="10">
        <v>190105</v>
      </c>
      <c r="B546" s="12" t="s">
        <v>155</v>
      </c>
      <c r="C546" s="13">
        <v>0</v>
      </c>
      <c r="D546" s="13">
        <v>0</v>
      </c>
      <c r="E546" s="13">
        <v>0</v>
      </c>
      <c r="F546" s="13">
        <v>0</v>
      </c>
      <c r="G546" s="13">
        <v>0</v>
      </c>
      <c r="H546" s="13">
        <v>0</v>
      </c>
      <c r="I546" s="13">
        <v>0</v>
      </c>
      <c r="J546" s="13">
        <v>0</v>
      </c>
      <c r="K546" s="13">
        <v>0</v>
      </c>
      <c r="L546" s="13">
        <v>0</v>
      </c>
      <c r="M546" s="13">
        <v>0</v>
      </c>
      <c r="N546" s="13">
        <v>0</v>
      </c>
      <c r="O546" s="13">
        <v>0</v>
      </c>
    </row>
    <row r="547" spans="1:15" ht="11.25" x14ac:dyDescent="0.2">
      <c r="A547" s="10">
        <v>190110</v>
      </c>
      <c r="B547" s="12" t="s">
        <v>156</v>
      </c>
      <c r="C547" s="13">
        <v>0</v>
      </c>
      <c r="D547" s="13">
        <v>0</v>
      </c>
      <c r="E547" s="13">
        <v>0</v>
      </c>
      <c r="F547" s="13">
        <v>0</v>
      </c>
      <c r="G547" s="13">
        <v>0</v>
      </c>
      <c r="H547" s="13">
        <v>0</v>
      </c>
      <c r="I547" s="13">
        <v>0</v>
      </c>
      <c r="J547" s="13">
        <v>0</v>
      </c>
      <c r="K547" s="13">
        <v>0</v>
      </c>
      <c r="L547" s="13">
        <v>0</v>
      </c>
      <c r="M547" s="13">
        <v>0</v>
      </c>
      <c r="N547" s="13">
        <v>0</v>
      </c>
      <c r="O547" s="13">
        <v>0</v>
      </c>
    </row>
    <row r="548" spans="1:15" ht="11.25" x14ac:dyDescent="0.2">
      <c r="A548" s="10">
        <v>190115</v>
      </c>
      <c r="B548" s="12" t="s">
        <v>157</v>
      </c>
      <c r="C548" s="13">
        <v>0</v>
      </c>
      <c r="D548" s="13">
        <v>0</v>
      </c>
      <c r="E548" s="13">
        <v>0</v>
      </c>
      <c r="F548" s="13">
        <v>0</v>
      </c>
      <c r="G548" s="13">
        <v>0</v>
      </c>
      <c r="H548" s="13">
        <v>0</v>
      </c>
      <c r="I548" s="13">
        <v>0</v>
      </c>
      <c r="J548" s="13">
        <v>0</v>
      </c>
      <c r="K548" s="13">
        <v>0</v>
      </c>
      <c r="L548" s="13">
        <v>0</v>
      </c>
      <c r="M548" s="13">
        <v>0</v>
      </c>
      <c r="N548" s="13">
        <v>0</v>
      </c>
      <c r="O548" s="13">
        <v>0</v>
      </c>
    </row>
    <row r="549" spans="1:15" ht="11.25" x14ac:dyDescent="0.2">
      <c r="A549" s="10">
        <v>190120</v>
      </c>
      <c r="B549" s="12" t="s">
        <v>158</v>
      </c>
      <c r="C549" s="13">
        <v>0</v>
      </c>
      <c r="D549" s="13">
        <v>0</v>
      </c>
      <c r="E549" s="13">
        <v>0</v>
      </c>
      <c r="F549" s="13">
        <v>0</v>
      </c>
      <c r="G549" s="13">
        <v>0</v>
      </c>
      <c r="H549" s="13">
        <v>0</v>
      </c>
      <c r="I549" s="13">
        <v>0</v>
      </c>
      <c r="J549" s="13">
        <v>0</v>
      </c>
      <c r="K549" s="13">
        <v>0</v>
      </c>
      <c r="L549" s="13">
        <v>0</v>
      </c>
      <c r="M549" s="13">
        <v>0</v>
      </c>
      <c r="N549" s="13">
        <v>0</v>
      </c>
      <c r="O549" s="13">
        <v>0</v>
      </c>
    </row>
    <row r="550" spans="1:15" ht="11.25" x14ac:dyDescent="0.2">
      <c r="A550" s="10">
        <v>190125</v>
      </c>
      <c r="B550" s="12" t="s">
        <v>516</v>
      </c>
      <c r="C550" s="13">
        <v>9144.68</v>
      </c>
      <c r="D550" s="13">
        <v>9144.68</v>
      </c>
      <c r="E550" s="13">
        <v>9144.68</v>
      </c>
      <c r="F550" s="13">
        <v>9320.44</v>
      </c>
      <c r="G550" s="13">
        <v>9320.44</v>
      </c>
      <c r="H550" s="13">
        <v>9320.44</v>
      </c>
      <c r="I550" s="13">
        <v>9320.44</v>
      </c>
      <c r="J550" s="13">
        <v>9320.44</v>
      </c>
      <c r="K550" s="13">
        <v>9320.44</v>
      </c>
      <c r="L550" s="13">
        <v>9320.44</v>
      </c>
      <c r="M550" s="13">
        <v>9320.44</v>
      </c>
      <c r="N550" s="13">
        <v>9320.44</v>
      </c>
      <c r="O550" s="13">
        <v>9320.44</v>
      </c>
    </row>
    <row r="551" spans="1:15" ht="11.25" x14ac:dyDescent="0.2">
      <c r="A551" s="10">
        <v>190130</v>
      </c>
      <c r="B551" s="12" t="s">
        <v>517</v>
      </c>
      <c r="C551" s="13">
        <v>0</v>
      </c>
      <c r="D551" s="13">
        <v>0</v>
      </c>
      <c r="E551" s="13">
        <v>0</v>
      </c>
      <c r="F551" s="13">
        <v>0</v>
      </c>
      <c r="G551" s="13">
        <v>0</v>
      </c>
      <c r="H551" s="13">
        <v>0</v>
      </c>
      <c r="I551" s="13">
        <v>0</v>
      </c>
      <c r="J551" s="13">
        <v>0</v>
      </c>
      <c r="K551" s="13">
        <v>0</v>
      </c>
      <c r="L551" s="13">
        <v>0</v>
      </c>
      <c r="M551" s="13">
        <v>0</v>
      </c>
      <c r="N551" s="13">
        <v>0</v>
      </c>
      <c r="O551" s="13">
        <v>0</v>
      </c>
    </row>
    <row r="552" spans="1:15" ht="11.25" x14ac:dyDescent="0.2">
      <c r="A552" s="10">
        <v>1902</v>
      </c>
      <c r="B552" s="12" t="s">
        <v>133</v>
      </c>
      <c r="C552" s="13">
        <v>0</v>
      </c>
      <c r="D552" s="13">
        <v>0</v>
      </c>
      <c r="E552" s="13">
        <v>0</v>
      </c>
      <c r="F552" s="13">
        <v>0</v>
      </c>
      <c r="G552" s="13">
        <v>0</v>
      </c>
      <c r="H552" s="13">
        <v>0</v>
      </c>
      <c r="I552" s="13">
        <v>0</v>
      </c>
      <c r="J552" s="13">
        <v>0</v>
      </c>
      <c r="K552" s="13">
        <v>0</v>
      </c>
      <c r="L552" s="13">
        <v>0</v>
      </c>
      <c r="M552" s="13">
        <v>0</v>
      </c>
      <c r="N552" s="13">
        <v>0</v>
      </c>
      <c r="O552" s="13">
        <v>0</v>
      </c>
    </row>
    <row r="553" spans="1:15" ht="11.25" x14ac:dyDescent="0.2">
      <c r="A553" s="10">
        <v>190205</v>
      </c>
      <c r="B553" s="12" t="s">
        <v>159</v>
      </c>
      <c r="C553" s="13">
        <v>0</v>
      </c>
      <c r="D553" s="13">
        <v>0</v>
      </c>
      <c r="E553" s="13">
        <v>0</v>
      </c>
      <c r="F553" s="13">
        <v>0</v>
      </c>
      <c r="G553" s="13">
        <v>0</v>
      </c>
      <c r="H553" s="13">
        <v>0</v>
      </c>
      <c r="I553" s="13">
        <v>0</v>
      </c>
      <c r="J553" s="13">
        <v>0</v>
      </c>
      <c r="K553" s="13">
        <v>0</v>
      </c>
      <c r="L553" s="13">
        <v>0</v>
      </c>
      <c r="M553" s="13">
        <v>0</v>
      </c>
      <c r="N553" s="13">
        <v>0</v>
      </c>
      <c r="O553" s="13">
        <v>0</v>
      </c>
    </row>
    <row r="554" spans="1:15" ht="11.25" x14ac:dyDescent="0.2">
      <c r="A554" s="10">
        <v>190210</v>
      </c>
      <c r="B554" s="12" t="s">
        <v>160</v>
      </c>
      <c r="C554" s="13">
        <v>0</v>
      </c>
      <c r="D554" s="13">
        <v>0</v>
      </c>
      <c r="E554" s="13">
        <v>0</v>
      </c>
      <c r="F554" s="13">
        <v>0</v>
      </c>
      <c r="G554" s="13">
        <v>0</v>
      </c>
      <c r="H554" s="13">
        <v>0</v>
      </c>
      <c r="I554" s="13">
        <v>0</v>
      </c>
      <c r="J554" s="13">
        <v>0</v>
      </c>
      <c r="K554" s="13">
        <v>0</v>
      </c>
      <c r="L554" s="13">
        <v>0</v>
      </c>
      <c r="M554" s="13">
        <v>0</v>
      </c>
      <c r="N554" s="13">
        <v>0</v>
      </c>
      <c r="O554" s="13">
        <v>0</v>
      </c>
    </row>
    <row r="555" spans="1:15" ht="11.25" x14ac:dyDescent="0.2">
      <c r="A555" s="10">
        <v>190215</v>
      </c>
      <c r="B555" s="12" t="s">
        <v>161</v>
      </c>
      <c r="C555" s="13">
        <v>0</v>
      </c>
      <c r="D555" s="13">
        <v>0</v>
      </c>
      <c r="E555" s="13">
        <v>0</v>
      </c>
      <c r="F555" s="13">
        <v>0</v>
      </c>
      <c r="G555" s="13">
        <v>0</v>
      </c>
      <c r="H555" s="13">
        <v>0</v>
      </c>
      <c r="I555" s="13">
        <v>0</v>
      </c>
      <c r="J555" s="13">
        <v>0</v>
      </c>
      <c r="K555" s="13">
        <v>0</v>
      </c>
      <c r="L555" s="13">
        <v>0</v>
      </c>
      <c r="M555" s="13">
        <v>0</v>
      </c>
      <c r="N555" s="13">
        <v>0</v>
      </c>
      <c r="O555" s="13">
        <v>0</v>
      </c>
    </row>
    <row r="556" spans="1:15" ht="11.25" x14ac:dyDescent="0.2">
      <c r="A556" s="10">
        <v>190220</v>
      </c>
      <c r="B556" s="12" t="s">
        <v>162</v>
      </c>
      <c r="C556" s="13">
        <v>0</v>
      </c>
      <c r="D556" s="13">
        <v>0</v>
      </c>
      <c r="E556" s="13">
        <v>0</v>
      </c>
      <c r="F556" s="13">
        <v>0</v>
      </c>
      <c r="G556" s="13">
        <v>0</v>
      </c>
      <c r="H556" s="13">
        <v>0</v>
      </c>
      <c r="I556" s="13">
        <v>0</v>
      </c>
      <c r="J556" s="13">
        <v>0</v>
      </c>
      <c r="K556" s="13">
        <v>0</v>
      </c>
      <c r="L556" s="13">
        <v>0</v>
      </c>
      <c r="M556" s="13">
        <v>0</v>
      </c>
      <c r="N556" s="13">
        <v>0</v>
      </c>
      <c r="O556" s="13">
        <v>0</v>
      </c>
    </row>
    <row r="557" spans="1:15" ht="11.25" x14ac:dyDescent="0.2">
      <c r="A557" s="10">
        <v>190221</v>
      </c>
      <c r="B557" s="12" t="s">
        <v>163</v>
      </c>
      <c r="C557" s="13">
        <v>0</v>
      </c>
      <c r="D557" s="13">
        <v>0</v>
      </c>
      <c r="E557" s="13">
        <v>0</v>
      </c>
      <c r="F557" s="13">
        <v>0</v>
      </c>
      <c r="G557" s="13">
        <v>0</v>
      </c>
      <c r="H557" s="13">
        <v>0</v>
      </c>
      <c r="I557" s="13">
        <v>0</v>
      </c>
      <c r="J557" s="13">
        <v>0</v>
      </c>
      <c r="K557" s="13">
        <v>0</v>
      </c>
      <c r="L557" s="13">
        <v>0</v>
      </c>
      <c r="M557" s="13">
        <v>0</v>
      </c>
      <c r="N557" s="13">
        <v>0</v>
      </c>
      <c r="O557" s="13">
        <v>0</v>
      </c>
    </row>
    <row r="558" spans="1:15" ht="11.25" x14ac:dyDescent="0.2">
      <c r="A558" s="10">
        <v>190225</v>
      </c>
      <c r="B558" s="12" t="s">
        <v>164</v>
      </c>
      <c r="C558" s="13">
        <v>0</v>
      </c>
      <c r="D558" s="13">
        <v>0</v>
      </c>
      <c r="E558" s="13">
        <v>0</v>
      </c>
      <c r="F558" s="13">
        <v>0</v>
      </c>
      <c r="G558" s="13">
        <v>0</v>
      </c>
      <c r="H558" s="13">
        <v>0</v>
      </c>
      <c r="I558" s="13">
        <v>0</v>
      </c>
      <c r="J558" s="13">
        <v>0</v>
      </c>
      <c r="K558" s="13">
        <v>0</v>
      </c>
      <c r="L558" s="13">
        <v>0</v>
      </c>
      <c r="M558" s="13">
        <v>0</v>
      </c>
      <c r="N558" s="13">
        <v>0</v>
      </c>
      <c r="O558" s="13">
        <v>0</v>
      </c>
    </row>
    <row r="559" spans="1:15" ht="11.25" x14ac:dyDescent="0.2">
      <c r="A559" s="10">
        <v>190226</v>
      </c>
      <c r="B559" s="12" t="s">
        <v>165</v>
      </c>
      <c r="C559" s="13">
        <v>0</v>
      </c>
      <c r="D559" s="13">
        <v>0</v>
      </c>
      <c r="E559" s="13">
        <v>0</v>
      </c>
      <c r="F559" s="13">
        <v>0</v>
      </c>
      <c r="G559" s="13">
        <v>0</v>
      </c>
      <c r="H559" s="13">
        <v>0</v>
      </c>
      <c r="I559" s="13">
        <v>0</v>
      </c>
      <c r="J559" s="13">
        <v>0</v>
      </c>
      <c r="K559" s="13">
        <v>0</v>
      </c>
      <c r="L559" s="13">
        <v>0</v>
      </c>
      <c r="M559" s="13">
        <v>0</v>
      </c>
      <c r="N559" s="13">
        <v>0</v>
      </c>
      <c r="O559" s="13">
        <v>0</v>
      </c>
    </row>
    <row r="560" spans="1:15" ht="11.25" x14ac:dyDescent="0.2">
      <c r="A560" s="10">
        <v>190230</v>
      </c>
      <c r="B560" s="12" t="s">
        <v>166</v>
      </c>
      <c r="C560" s="13">
        <v>0</v>
      </c>
      <c r="D560" s="13">
        <v>0</v>
      </c>
      <c r="E560" s="13">
        <v>0</v>
      </c>
      <c r="F560" s="13">
        <v>0</v>
      </c>
      <c r="G560" s="13">
        <v>0</v>
      </c>
      <c r="H560" s="13">
        <v>0</v>
      </c>
      <c r="I560" s="13">
        <v>0</v>
      </c>
      <c r="J560" s="13">
        <v>0</v>
      </c>
      <c r="K560" s="13">
        <v>0</v>
      </c>
      <c r="L560" s="13">
        <v>0</v>
      </c>
      <c r="M560" s="13">
        <v>0</v>
      </c>
      <c r="N560" s="13">
        <v>0</v>
      </c>
      <c r="O560" s="13">
        <v>0</v>
      </c>
    </row>
    <row r="561" spans="1:15" ht="11.25" x14ac:dyDescent="0.2">
      <c r="A561" s="10">
        <v>190231</v>
      </c>
      <c r="B561" s="12" t="s">
        <v>167</v>
      </c>
      <c r="C561" s="13">
        <v>0</v>
      </c>
      <c r="D561" s="13">
        <v>0</v>
      </c>
      <c r="E561" s="13">
        <v>0</v>
      </c>
      <c r="F561" s="13">
        <v>0</v>
      </c>
      <c r="G561" s="13">
        <v>0</v>
      </c>
      <c r="H561" s="13">
        <v>0</v>
      </c>
      <c r="I561" s="13">
        <v>0</v>
      </c>
      <c r="J561" s="13">
        <v>0</v>
      </c>
      <c r="K561" s="13">
        <v>0</v>
      </c>
      <c r="L561" s="13">
        <v>0</v>
      </c>
      <c r="M561" s="13">
        <v>0</v>
      </c>
      <c r="N561" s="13">
        <v>0</v>
      </c>
      <c r="O561" s="13">
        <v>0</v>
      </c>
    </row>
    <row r="562" spans="1:15" ht="11.25" x14ac:dyDescent="0.2">
      <c r="A562" s="10">
        <v>190235</v>
      </c>
      <c r="B562" s="12" t="s">
        <v>168</v>
      </c>
      <c r="C562" s="13">
        <v>0</v>
      </c>
      <c r="D562" s="13">
        <v>0</v>
      </c>
      <c r="E562" s="13">
        <v>0</v>
      </c>
      <c r="F562" s="13">
        <v>0</v>
      </c>
      <c r="G562" s="13">
        <v>0</v>
      </c>
      <c r="H562" s="13">
        <v>0</v>
      </c>
      <c r="I562" s="13">
        <v>0</v>
      </c>
      <c r="J562" s="13">
        <v>0</v>
      </c>
      <c r="K562" s="13">
        <v>0</v>
      </c>
      <c r="L562" s="13">
        <v>0</v>
      </c>
      <c r="M562" s="13">
        <v>0</v>
      </c>
      <c r="N562" s="13">
        <v>0</v>
      </c>
      <c r="O562" s="13">
        <v>0</v>
      </c>
    </row>
    <row r="563" spans="1:15" ht="11.25" x14ac:dyDescent="0.2">
      <c r="A563" s="10">
        <v>190240</v>
      </c>
      <c r="B563" s="12" t="s">
        <v>100</v>
      </c>
      <c r="C563" s="13">
        <v>0</v>
      </c>
      <c r="D563" s="13">
        <v>0</v>
      </c>
      <c r="E563" s="13">
        <v>0</v>
      </c>
      <c r="F563" s="13">
        <v>0</v>
      </c>
      <c r="G563" s="13">
        <v>0</v>
      </c>
      <c r="H563" s="13">
        <v>0</v>
      </c>
      <c r="I563" s="13">
        <v>0</v>
      </c>
      <c r="J563" s="13">
        <v>0</v>
      </c>
      <c r="K563" s="13">
        <v>0</v>
      </c>
      <c r="L563" s="13">
        <v>0</v>
      </c>
      <c r="M563" s="13">
        <v>0</v>
      </c>
      <c r="N563" s="13">
        <v>0</v>
      </c>
      <c r="O563" s="13">
        <v>0</v>
      </c>
    </row>
    <row r="564" spans="1:15" ht="11.25" x14ac:dyDescent="0.2">
      <c r="A564" s="10">
        <v>190245</v>
      </c>
      <c r="B564" s="12" t="s">
        <v>169</v>
      </c>
      <c r="C564" s="13">
        <v>0</v>
      </c>
      <c r="D564" s="13">
        <v>0</v>
      </c>
      <c r="E564" s="13">
        <v>0</v>
      </c>
      <c r="F564" s="13">
        <v>0</v>
      </c>
      <c r="G564" s="13">
        <v>0</v>
      </c>
      <c r="H564" s="13">
        <v>0</v>
      </c>
      <c r="I564" s="13">
        <v>0</v>
      </c>
      <c r="J564" s="13">
        <v>0</v>
      </c>
      <c r="K564" s="13">
        <v>0</v>
      </c>
      <c r="L564" s="13">
        <v>0</v>
      </c>
      <c r="M564" s="13">
        <v>0</v>
      </c>
      <c r="N564" s="13">
        <v>0</v>
      </c>
      <c r="O564" s="13">
        <v>0</v>
      </c>
    </row>
    <row r="565" spans="1:15" ht="11.25" x14ac:dyDescent="0.2">
      <c r="A565" s="10">
        <v>190255</v>
      </c>
      <c r="B565" s="12" t="s">
        <v>128</v>
      </c>
      <c r="C565" s="13">
        <v>0</v>
      </c>
      <c r="D565" s="13">
        <v>0</v>
      </c>
      <c r="E565" s="13">
        <v>0</v>
      </c>
      <c r="F565" s="13">
        <v>0</v>
      </c>
      <c r="G565" s="13">
        <v>0</v>
      </c>
      <c r="H565" s="13">
        <v>0</v>
      </c>
      <c r="I565" s="13">
        <v>0</v>
      </c>
      <c r="J565" s="13">
        <v>0</v>
      </c>
      <c r="K565" s="13">
        <v>0</v>
      </c>
      <c r="L565" s="13">
        <v>0</v>
      </c>
      <c r="M565" s="13">
        <v>0</v>
      </c>
      <c r="N565" s="13">
        <v>0</v>
      </c>
      <c r="O565" s="13">
        <v>0</v>
      </c>
    </row>
    <row r="566" spans="1:15" ht="11.25" x14ac:dyDescent="0.2">
      <c r="A566" s="10">
        <v>190265</v>
      </c>
      <c r="B566" s="12" t="s">
        <v>136</v>
      </c>
      <c r="C566" s="13">
        <v>0</v>
      </c>
      <c r="D566" s="13">
        <v>0</v>
      </c>
      <c r="E566" s="13">
        <v>0</v>
      </c>
      <c r="F566" s="13">
        <v>0</v>
      </c>
      <c r="G566" s="13">
        <v>0</v>
      </c>
      <c r="H566" s="13">
        <v>0</v>
      </c>
      <c r="I566" s="13">
        <v>0</v>
      </c>
      <c r="J566" s="13">
        <v>0</v>
      </c>
      <c r="K566" s="13">
        <v>0</v>
      </c>
      <c r="L566" s="13">
        <v>0</v>
      </c>
      <c r="M566" s="13">
        <v>0</v>
      </c>
      <c r="N566" s="13">
        <v>0</v>
      </c>
      <c r="O566" s="13">
        <v>0</v>
      </c>
    </row>
    <row r="567" spans="1:15" ht="11.25" x14ac:dyDescent="0.2">
      <c r="A567" s="10">
        <v>190270</v>
      </c>
      <c r="B567" s="12" t="s">
        <v>170</v>
      </c>
      <c r="C567" s="13">
        <v>0</v>
      </c>
      <c r="D567" s="13">
        <v>0</v>
      </c>
      <c r="E567" s="13">
        <v>0</v>
      </c>
      <c r="F567" s="13">
        <v>0</v>
      </c>
      <c r="G567" s="13">
        <v>0</v>
      </c>
      <c r="H567" s="13">
        <v>0</v>
      </c>
      <c r="I567" s="13">
        <v>0</v>
      </c>
      <c r="J567" s="13">
        <v>0</v>
      </c>
      <c r="K567" s="13">
        <v>0</v>
      </c>
      <c r="L567" s="13">
        <v>0</v>
      </c>
      <c r="M567" s="13">
        <v>0</v>
      </c>
      <c r="N567" s="13">
        <v>0</v>
      </c>
      <c r="O567" s="13">
        <v>0</v>
      </c>
    </row>
    <row r="568" spans="1:15" ht="11.25" x14ac:dyDescent="0.2">
      <c r="A568" s="10">
        <v>190275</v>
      </c>
      <c r="B568" s="12" t="s">
        <v>171</v>
      </c>
      <c r="C568" s="13">
        <v>0</v>
      </c>
      <c r="D568" s="13">
        <v>0</v>
      </c>
      <c r="E568" s="13">
        <v>0</v>
      </c>
      <c r="F568" s="13">
        <v>0</v>
      </c>
      <c r="G568" s="13">
        <v>0</v>
      </c>
      <c r="H568" s="13">
        <v>0</v>
      </c>
      <c r="I568" s="13">
        <v>0</v>
      </c>
      <c r="J568" s="13">
        <v>0</v>
      </c>
      <c r="K568" s="13">
        <v>0</v>
      </c>
      <c r="L568" s="13">
        <v>0</v>
      </c>
      <c r="M568" s="13">
        <v>0</v>
      </c>
      <c r="N568" s="13">
        <v>0</v>
      </c>
      <c r="O568" s="13">
        <v>0</v>
      </c>
    </row>
    <row r="569" spans="1:15" ht="11.25" x14ac:dyDescent="0.2">
      <c r="A569" s="10">
        <v>190280</v>
      </c>
      <c r="B569" s="12" t="s">
        <v>154</v>
      </c>
      <c r="C569" s="13">
        <v>0</v>
      </c>
      <c r="D569" s="13">
        <v>0</v>
      </c>
      <c r="E569" s="13">
        <v>0</v>
      </c>
      <c r="F569" s="13">
        <v>0</v>
      </c>
      <c r="G569" s="13">
        <v>0</v>
      </c>
      <c r="H569" s="13">
        <v>0</v>
      </c>
      <c r="I569" s="13">
        <v>0</v>
      </c>
      <c r="J569" s="13">
        <v>0</v>
      </c>
      <c r="K569" s="13">
        <v>0</v>
      </c>
      <c r="L569" s="13">
        <v>0</v>
      </c>
      <c r="M569" s="13">
        <v>0</v>
      </c>
      <c r="N569" s="13">
        <v>0</v>
      </c>
      <c r="O569" s="13">
        <v>0</v>
      </c>
    </row>
    <row r="570" spans="1:15" ht="11.25" x14ac:dyDescent="0.2">
      <c r="A570" s="10">
        <v>190285</v>
      </c>
      <c r="B570" s="12" t="s">
        <v>172</v>
      </c>
      <c r="C570" s="13">
        <v>0</v>
      </c>
      <c r="D570" s="13">
        <v>0</v>
      </c>
      <c r="E570" s="13">
        <v>0</v>
      </c>
      <c r="F570" s="13">
        <v>0</v>
      </c>
      <c r="G570" s="13">
        <v>0</v>
      </c>
      <c r="H570" s="13">
        <v>0</v>
      </c>
      <c r="I570" s="13">
        <v>0</v>
      </c>
      <c r="J570" s="13">
        <v>0</v>
      </c>
      <c r="K570" s="13">
        <v>0</v>
      </c>
      <c r="L570" s="13">
        <v>0</v>
      </c>
      <c r="M570" s="13">
        <v>0</v>
      </c>
      <c r="N570" s="13">
        <v>0</v>
      </c>
      <c r="O570" s="13">
        <v>0</v>
      </c>
    </row>
    <row r="571" spans="1:15" ht="11.25" x14ac:dyDescent="0.2">
      <c r="A571" s="10">
        <v>190286</v>
      </c>
      <c r="B571" s="12" t="s">
        <v>173</v>
      </c>
      <c r="C571" s="13">
        <v>0</v>
      </c>
      <c r="D571" s="13">
        <v>0</v>
      </c>
      <c r="E571" s="13">
        <v>0</v>
      </c>
      <c r="F571" s="13">
        <v>0</v>
      </c>
      <c r="G571" s="13">
        <v>0</v>
      </c>
      <c r="H571" s="13">
        <v>0</v>
      </c>
      <c r="I571" s="13">
        <v>0</v>
      </c>
      <c r="J571" s="13">
        <v>0</v>
      </c>
      <c r="K571" s="13">
        <v>0</v>
      </c>
      <c r="L571" s="13">
        <v>0</v>
      </c>
      <c r="M571" s="13">
        <v>0</v>
      </c>
      <c r="N571" s="13">
        <v>0</v>
      </c>
      <c r="O571" s="13">
        <v>0</v>
      </c>
    </row>
    <row r="572" spans="1:15" ht="11.25" x14ac:dyDescent="0.2">
      <c r="A572" s="10">
        <v>1904</v>
      </c>
      <c r="B572" s="12" t="s">
        <v>174</v>
      </c>
      <c r="C572" s="13">
        <v>4140.3100000000004</v>
      </c>
      <c r="D572" s="13">
        <v>3770.47</v>
      </c>
      <c r="E572" s="13">
        <v>4027.09</v>
      </c>
      <c r="F572" s="13">
        <v>1711.66</v>
      </c>
      <c r="G572" s="13">
        <v>5899.23</v>
      </c>
      <c r="H572" s="13">
        <v>13012.26</v>
      </c>
      <c r="I572" s="13">
        <v>36307.440000000002</v>
      </c>
      <c r="J572" s="13">
        <v>26144.04</v>
      </c>
      <c r="K572" s="13">
        <v>27424.55</v>
      </c>
      <c r="L572" s="13">
        <v>25674.880000000001</v>
      </c>
      <c r="M572" s="13">
        <v>21630.92</v>
      </c>
      <c r="N572" s="13">
        <v>13444.88</v>
      </c>
      <c r="O572" s="13">
        <v>5083.49</v>
      </c>
    </row>
    <row r="573" spans="1:15" ht="11.25" x14ac:dyDescent="0.2">
      <c r="A573" s="10">
        <v>190405</v>
      </c>
      <c r="B573" s="12" t="s">
        <v>106</v>
      </c>
      <c r="C573" s="13">
        <v>0</v>
      </c>
      <c r="D573" s="13">
        <v>0</v>
      </c>
      <c r="E573" s="13">
        <v>0</v>
      </c>
      <c r="F573" s="13">
        <v>0</v>
      </c>
      <c r="G573" s="13">
        <v>0</v>
      </c>
      <c r="H573" s="13">
        <v>0</v>
      </c>
      <c r="I573" s="13">
        <v>0</v>
      </c>
      <c r="J573" s="13">
        <v>0</v>
      </c>
      <c r="K573" s="13">
        <v>0</v>
      </c>
      <c r="L573" s="13">
        <v>0</v>
      </c>
      <c r="M573" s="13">
        <v>0</v>
      </c>
      <c r="N573" s="13">
        <v>0</v>
      </c>
      <c r="O573" s="13">
        <v>0</v>
      </c>
    </row>
    <row r="574" spans="1:15" ht="11.25" x14ac:dyDescent="0.2">
      <c r="A574" s="10">
        <v>190410</v>
      </c>
      <c r="B574" s="12" t="s">
        <v>175</v>
      </c>
      <c r="C574" s="13">
        <v>1743.03</v>
      </c>
      <c r="D574" s="13">
        <v>1622.98</v>
      </c>
      <c r="E574" s="13">
        <v>2103.88</v>
      </c>
      <c r="F574" s="13">
        <v>0</v>
      </c>
      <c r="G574" s="13">
        <v>4429.01</v>
      </c>
      <c r="H574" s="13">
        <v>11791.53</v>
      </c>
      <c r="I574" s="13">
        <v>34741.53</v>
      </c>
      <c r="J574" s="13">
        <v>24827.62</v>
      </c>
      <c r="K574" s="13">
        <v>26357.62</v>
      </c>
      <c r="L574" s="13">
        <v>23477.62</v>
      </c>
      <c r="M574" s="13">
        <v>19742.62</v>
      </c>
      <c r="N574" s="13">
        <v>11855.57</v>
      </c>
      <c r="O574" s="13">
        <v>2605.79</v>
      </c>
    </row>
    <row r="575" spans="1:15" ht="11.25" x14ac:dyDescent="0.2">
      <c r="A575" s="10">
        <v>190490</v>
      </c>
      <c r="B575" s="12" t="s">
        <v>43</v>
      </c>
      <c r="C575" s="13">
        <v>2941.14</v>
      </c>
      <c r="D575" s="13">
        <v>2941.14</v>
      </c>
      <c r="E575" s="13">
        <v>2887.14</v>
      </c>
      <c r="F575" s="13">
        <v>2923.14</v>
      </c>
      <c r="G575" s="13">
        <v>2923.14</v>
      </c>
      <c r="H575" s="13">
        <v>2923.14</v>
      </c>
      <c r="I575" s="13">
        <v>2923.14</v>
      </c>
      <c r="J575" s="13">
        <v>2923.14</v>
      </c>
      <c r="K575" s="13">
        <v>2923.14</v>
      </c>
      <c r="L575" s="13">
        <v>3536.88</v>
      </c>
      <c r="M575" s="13">
        <v>3536.88</v>
      </c>
      <c r="N575" s="13">
        <v>3536.88</v>
      </c>
      <c r="O575" s="13">
        <v>3148.1</v>
      </c>
    </row>
    <row r="576" spans="1:15" ht="11.25" x14ac:dyDescent="0.2">
      <c r="A576" s="10">
        <v>190499</v>
      </c>
      <c r="B576" s="12" t="s">
        <v>176</v>
      </c>
      <c r="C576" s="13">
        <v>-543.86</v>
      </c>
      <c r="D576" s="13">
        <v>-793.64</v>
      </c>
      <c r="E576" s="13">
        <v>-963.93</v>
      </c>
      <c r="F576" s="13">
        <v>-1211.48</v>
      </c>
      <c r="G576" s="13">
        <v>-1452.92</v>
      </c>
      <c r="H576" s="13">
        <v>-1702.41</v>
      </c>
      <c r="I576" s="13">
        <v>-1357.24</v>
      </c>
      <c r="J576" s="13">
        <v>-1606.72</v>
      </c>
      <c r="K576" s="13">
        <v>-1856.21</v>
      </c>
      <c r="L576" s="13">
        <v>-1339.61</v>
      </c>
      <c r="M576" s="13">
        <v>-1648.57</v>
      </c>
      <c r="N576" s="13">
        <v>-1947.57</v>
      </c>
      <c r="O576" s="13">
        <v>-670.39</v>
      </c>
    </row>
    <row r="577" spans="1:15" ht="11.25" x14ac:dyDescent="0.2">
      <c r="A577" s="10">
        <v>1905</v>
      </c>
      <c r="B577" s="12" t="s">
        <v>177</v>
      </c>
      <c r="C577" s="13">
        <v>12200.83</v>
      </c>
      <c r="D577" s="13">
        <v>11811.33</v>
      </c>
      <c r="E577" s="13">
        <v>10933.83</v>
      </c>
      <c r="F577" s="13">
        <v>9968.8700000000008</v>
      </c>
      <c r="G577" s="13">
        <v>10338.049999999999</v>
      </c>
      <c r="H577" s="13">
        <v>9646.7099999999991</v>
      </c>
      <c r="I577" s="13">
        <v>8995.0400000000009</v>
      </c>
      <c r="J577" s="13">
        <v>7959.19</v>
      </c>
      <c r="K577" s="13">
        <v>6928.3</v>
      </c>
      <c r="L577" s="13">
        <v>6182.78</v>
      </c>
      <c r="M577" s="13">
        <v>5337.34</v>
      </c>
      <c r="N577" s="13">
        <v>12496.21</v>
      </c>
      <c r="O577" s="13">
        <v>11762.04</v>
      </c>
    </row>
    <row r="578" spans="1:15" ht="11.25" x14ac:dyDescent="0.2">
      <c r="A578" s="10">
        <v>190505</v>
      </c>
      <c r="B578" s="12" t="s">
        <v>178</v>
      </c>
      <c r="C578" s="13">
        <v>0</v>
      </c>
      <c r="D578" s="13">
        <v>0</v>
      </c>
      <c r="E578" s="13">
        <v>0</v>
      </c>
      <c r="F578" s="13">
        <v>0</v>
      </c>
      <c r="G578" s="13">
        <v>0</v>
      </c>
      <c r="H578" s="13">
        <v>0</v>
      </c>
      <c r="I578" s="13">
        <v>0</v>
      </c>
      <c r="J578" s="13">
        <v>0</v>
      </c>
      <c r="K578" s="13">
        <v>0</v>
      </c>
      <c r="L578" s="13">
        <v>0</v>
      </c>
      <c r="M578" s="13">
        <v>0</v>
      </c>
      <c r="N578" s="13">
        <v>0</v>
      </c>
      <c r="O578" s="13">
        <v>0</v>
      </c>
    </row>
    <row r="579" spans="1:15" ht="11.25" x14ac:dyDescent="0.2">
      <c r="A579" s="10">
        <v>190510</v>
      </c>
      <c r="B579" s="12" t="s">
        <v>179</v>
      </c>
      <c r="C579" s="13">
        <v>0</v>
      </c>
      <c r="D579" s="13">
        <v>0</v>
      </c>
      <c r="E579" s="13">
        <v>0</v>
      </c>
      <c r="F579" s="13">
        <v>0</v>
      </c>
      <c r="G579" s="13">
        <v>810</v>
      </c>
      <c r="H579" s="13">
        <v>810</v>
      </c>
      <c r="I579" s="13">
        <v>810</v>
      </c>
      <c r="J579" s="13">
        <v>810</v>
      </c>
      <c r="K579" s="13">
        <v>810</v>
      </c>
      <c r="L579" s="13">
        <v>810</v>
      </c>
      <c r="M579" s="13">
        <v>810</v>
      </c>
      <c r="N579" s="13">
        <v>810</v>
      </c>
      <c r="O579" s="13">
        <v>810</v>
      </c>
    </row>
    <row r="580" spans="1:15" ht="11.25" x14ac:dyDescent="0.2">
      <c r="A580" s="10">
        <v>190515</v>
      </c>
      <c r="B580" s="12" t="s">
        <v>180</v>
      </c>
      <c r="C580" s="13">
        <v>0</v>
      </c>
      <c r="D580" s="13">
        <v>0</v>
      </c>
      <c r="E580" s="13">
        <v>0</v>
      </c>
      <c r="F580" s="13">
        <v>0</v>
      </c>
      <c r="G580" s="13">
        <v>0</v>
      </c>
      <c r="H580" s="13">
        <v>0</v>
      </c>
      <c r="I580" s="13">
        <v>0</v>
      </c>
      <c r="J580" s="13">
        <v>0</v>
      </c>
      <c r="K580" s="13">
        <v>0</v>
      </c>
      <c r="L580" s="13">
        <v>0</v>
      </c>
      <c r="M580" s="13">
        <v>0</v>
      </c>
      <c r="N580" s="13">
        <v>0</v>
      </c>
      <c r="O580" s="13">
        <v>0</v>
      </c>
    </row>
    <row r="581" spans="1:15" ht="11.25" x14ac:dyDescent="0.2">
      <c r="A581" s="10">
        <v>190520</v>
      </c>
      <c r="B581" s="12" t="s">
        <v>181</v>
      </c>
      <c r="C581" s="13">
        <v>12001.5</v>
      </c>
      <c r="D581" s="13">
        <v>12497.93</v>
      </c>
      <c r="E581" s="13">
        <v>12378.68</v>
      </c>
      <c r="F581" s="13">
        <v>12378.68</v>
      </c>
      <c r="G581" s="13">
        <v>12378.68</v>
      </c>
      <c r="H581" s="13">
        <v>12207.37</v>
      </c>
      <c r="I581" s="13">
        <v>12436.71</v>
      </c>
      <c r="J581" s="13">
        <v>12436.71</v>
      </c>
      <c r="K581" s="13">
        <v>12436.71</v>
      </c>
      <c r="L581" s="13">
        <v>12466.62</v>
      </c>
      <c r="M581" s="13">
        <v>12370.12</v>
      </c>
      <c r="N581" s="13">
        <v>12370.12</v>
      </c>
      <c r="O581" s="13">
        <v>9991.73</v>
      </c>
    </row>
    <row r="582" spans="1:15" ht="11.25" x14ac:dyDescent="0.2">
      <c r="A582" s="10">
        <v>190525</v>
      </c>
      <c r="B582" s="12" t="s">
        <v>182</v>
      </c>
      <c r="C582" s="13">
        <v>5124.28</v>
      </c>
      <c r="D582" s="13">
        <v>5124.28</v>
      </c>
      <c r="E582" s="13">
        <v>5124.28</v>
      </c>
      <c r="F582" s="13">
        <v>5124.28</v>
      </c>
      <c r="G582" s="13">
        <v>5124.28</v>
      </c>
      <c r="H582" s="13">
        <v>5124.28</v>
      </c>
      <c r="I582" s="13">
        <v>5124.28</v>
      </c>
      <c r="J582" s="13">
        <v>5124.28</v>
      </c>
      <c r="K582" s="13">
        <v>3317.71</v>
      </c>
      <c r="L582" s="13">
        <v>3317.71</v>
      </c>
      <c r="M582" s="13">
        <v>3317.71</v>
      </c>
      <c r="N582" s="13">
        <v>9340.84</v>
      </c>
      <c r="O582" s="13">
        <v>9340.84</v>
      </c>
    </row>
    <row r="583" spans="1:15" ht="11.25" x14ac:dyDescent="0.2">
      <c r="A583" s="10">
        <v>190530</v>
      </c>
      <c r="B583" s="12" t="s">
        <v>183</v>
      </c>
      <c r="C583" s="13">
        <v>0</v>
      </c>
      <c r="D583" s="13">
        <v>0</v>
      </c>
      <c r="E583" s="13">
        <v>0</v>
      </c>
      <c r="F583" s="13">
        <v>0</v>
      </c>
      <c r="G583" s="13">
        <v>0</v>
      </c>
      <c r="H583" s="13">
        <v>0</v>
      </c>
      <c r="I583" s="13">
        <v>0</v>
      </c>
      <c r="J583" s="13">
        <v>0</v>
      </c>
      <c r="K583" s="13">
        <v>0</v>
      </c>
      <c r="L583" s="13">
        <v>0</v>
      </c>
      <c r="M583" s="13">
        <v>0</v>
      </c>
      <c r="N583" s="13">
        <v>0</v>
      </c>
      <c r="O583" s="13">
        <v>0</v>
      </c>
    </row>
    <row r="584" spans="1:15" ht="11.25" x14ac:dyDescent="0.2">
      <c r="A584" s="10">
        <v>190590</v>
      </c>
      <c r="B584" s="12" t="s">
        <v>43</v>
      </c>
      <c r="C584" s="13">
        <v>0</v>
      </c>
      <c r="D584" s="13">
        <v>0</v>
      </c>
      <c r="E584" s="13">
        <v>0</v>
      </c>
      <c r="F584" s="13">
        <v>0</v>
      </c>
      <c r="G584" s="13">
        <v>0</v>
      </c>
      <c r="H584" s="13">
        <v>0</v>
      </c>
      <c r="I584" s="13">
        <v>0</v>
      </c>
      <c r="J584" s="13">
        <v>0</v>
      </c>
      <c r="K584" s="13">
        <v>0</v>
      </c>
      <c r="L584" s="13">
        <v>0</v>
      </c>
      <c r="M584" s="13">
        <v>0</v>
      </c>
      <c r="N584" s="13">
        <v>0</v>
      </c>
      <c r="O584" s="13">
        <v>0</v>
      </c>
    </row>
    <row r="585" spans="1:15" ht="11.25" x14ac:dyDescent="0.2">
      <c r="A585" s="10">
        <v>190599</v>
      </c>
      <c r="B585" s="12" t="s">
        <v>184</v>
      </c>
      <c r="C585" s="13">
        <v>-4924.95</v>
      </c>
      <c r="D585" s="13">
        <v>-5810.88</v>
      </c>
      <c r="E585" s="13">
        <v>-6569.13</v>
      </c>
      <c r="F585" s="13">
        <v>-7534.09</v>
      </c>
      <c r="G585" s="13">
        <v>-7974.91</v>
      </c>
      <c r="H585" s="13">
        <v>-8494.94</v>
      </c>
      <c r="I585" s="13">
        <v>-9375.9500000000007</v>
      </c>
      <c r="J585" s="13">
        <v>-10411.790000000001</v>
      </c>
      <c r="K585" s="13">
        <v>-9636.1299999999992</v>
      </c>
      <c r="L585" s="13">
        <v>-10411.549999999999</v>
      </c>
      <c r="M585" s="13">
        <v>-11160.49</v>
      </c>
      <c r="N585" s="13">
        <v>-10024.75</v>
      </c>
      <c r="O585" s="13">
        <v>-8380.5300000000007</v>
      </c>
    </row>
    <row r="586" spans="1:15" ht="11.25" x14ac:dyDescent="0.2">
      <c r="A586" s="10">
        <v>1906</v>
      </c>
      <c r="B586" s="12" t="s">
        <v>185</v>
      </c>
      <c r="C586" s="13">
        <v>1427.7</v>
      </c>
      <c r="D586" s="13">
        <v>1625.25</v>
      </c>
      <c r="E586" s="13">
        <v>1295.98</v>
      </c>
      <c r="F586" s="13">
        <v>1283.22</v>
      </c>
      <c r="G586" s="13">
        <v>1457.23</v>
      </c>
      <c r="H586" s="13">
        <v>1435.01</v>
      </c>
      <c r="I586" s="13">
        <v>1150.6400000000001</v>
      </c>
      <c r="J586" s="13">
        <v>826.74</v>
      </c>
      <c r="K586" s="13">
        <v>758.75</v>
      </c>
      <c r="L586" s="13">
        <v>714.09</v>
      </c>
      <c r="M586" s="13">
        <v>655.16999999999996</v>
      </c>
      <c r="N586" s="13">
        <v>727.56</v>
      </c>
      <c r="O586" s="13">
        <v>641.91</v>
      </c>
    </row>
    <row r="587" spans="1:15" ht="11.25" x14ac:dyDescent="0.2">
      <c r="A587" s="10">
        <v>190610</v>
      </c>
      <c r="B587" s="12" t="s">
        <v>518</v>
      </c>
      <c r="C587" s="13">
        <v>0</v>
      </c>
      <c r="D587" s="13">
        <v>0</v>
      </c>
      <c r="E587" s="13">
        <v>0</v>
      </c>
      <c r="F587" s="13">
        <v>0</v>
      </c>
      <c r="G587" s="13">
        <v>0</v>
      </c>
      <c r="H587" s="13">
        <v>0</v>
      </c>
      <c r="I587" s="13">
        <v>0</v>
      </c>
      <c r="J587" s="13">
        <v>0</v>
      </c>
      <c r="K587" s="13">
        <v>0</v>
      </c>
      <c r="L587" s="13">
        <v>0</v>
      </c>
      <c r="M587" s="13">
        <v>0</v>
      </c>
      <c r="N587" s="13">
        <v>0</v>
      </c>
      <c r="O587" s="13">
        <v>0</v>
      </c>
    </row>
    <row r="588" spans="1:15" ht="11.25" x14ac:dyDescent="0.2">
      <c r="A588" s="10">
        <v>190615</v>
      </c>
      <c r="B588" s="12" t="s">
        <v>186</v>
      </c>
      <c r="C588" s="13">
        <v>1427.7</v>
      </c>
      <c r="D588" s="13">
        <v>1625.25</v>
      </c>
      <c r="E588" s="13">
        <v>1295.98</v>
      </c>
      <c r="F588" s="13">
        <v>1283.22</v>
      </c>
      <c r="G588" s="13">
        <v>1457.23</v>
      </c>
      <c r="H588" s="13">
        <v>1435.01</v>
      </c>
      <c r="I588" s="13">
        <v>1150.6400000000001</v>
      </c>
      <c r="J588" s="13">
        <v>826.74</v>
      </c>
      <c r="K588" s="13">
        <v>758.75</v>
      </c>
      <c r="L588" s="13">
        <v>714.09</v>
      </c>
      <c r="M588" s="13">
        <v>655.16999999999996</v>
      </c>
      <c r="N588" s="13">
        <v>727.56</v>
      </c>
      <c r="O588" s="13">
        <v>641.91</v>
      </c>
    </row>
    <row r="589" spans="1:15" ht="11.25" x14ac:dyDescent="0.2">
      <c r="A589" s="10">
        <v>1908</v>
      </c>
      <c r="B589" s="12" t="s">
        <v>187</v>
      </c>
      <c r="C589" s="13">
        <v>0</v>
      </c>
      <c r="D589" s="13">
        <v>0</v>
      </c>
      <c r="E589" s="13">
        <v>0</v>
      </c>
      <c r="F589" s="13">
        <v>0</v>
      </c>
      <c r="G589" s="13">
        <v>0</v>
      </c>
      <c r="H589" s="13">
        <v>0</v>
      </c>
      <c r="I589" s="13">
        <v>0</v>
      </c>
      <c r="J589" s="13">
        <v>0</v>
      </c>
      <c r="K589" s="13">
        <v>0</v>
      </c>
      <c r="L589" s="13">
        <v>0</v>
      </c>
      <c r="M589" s="13">
        <v>0</v>
      </c>
      <c r="N589" s="13">
        <v>0</v>
      </c>
      <c r="O589" s="13">
        <v>0</v>
      </c>
    </row>
    <row r="590" spans="1:15" ht="11.25" x14ac:dyDescent="0.2">
      <c r="A590" s="10">
        <v>1909</v>
      </c>
      <c r="B590" s="12" t="s">
        <v>519</v>
      </c>
      <c r="C590" s="13">
        <v>0</v>
      </c>
      <c r="D590" s="13">
        <v>0</v>
      </c>
      <c r="E590" s="13">
        <v>0</v>
      </c>
      <c r="F590" s="13">
        <v>0</v>
      </c>
      <c r="G590" s="13">
        <v>0</v>
      </c>
      <c r="H590" s="13">
        <v>0</v>
      </c>
      <c r="I590" s="13">
        <v>0</v>
      </c>
      <c r="J590" s="13">
        <v>0</v>
      </c>
      <c r="K590" s="13">
        <v>0</v>
      </c>
      <c r="L590" s="13">
        <v>0</v>
      </c>
      <c r="M590" s="13">
        <v>0</v>
      </c>
      <c r="N590" s="13">
        <v>0</v>
      </c>
      <c r="O590" s="13">
        <v>0</v>
      </c>
    </row>
    <row r="591" spans="1:15" ht="11.25" x14ac:dyDescent="0.2">
      <c r="A591" s="10">
        <v>190905</v>
      </c>
      <c r="B591" s="12" t="s">
        <v>188</v>
      </c>
      <c r="C591" s="13">
        <v>0</v>
      </c>
      <c r="D591" s="13">
        <v>0</v>
      </c>
      <c r="E591" s="13">
        <v>0</v>
      </c>
      <c r="F591" s="13">
        <v>0</v>
      </c>
      <c r="G591" s="13">
        <v>0</v>
      </c>
      <c r="H591" s="13">
        <v>0</v>
      </c>
      <c r="I591" s="13">
        <v>0</v>
      </c>
      <c r="J591" s="13">
        <v>0</v>
      </c>
      <c r="K591" s="13">
        <v>0</v>
      </c>
      <c r="L591" s="13">
        <v>0</v>
      </c>
      <c r="M591" s="13">
        <v>0</v>
      </c>
      <c r="N591" s="13">
        <v>0</v>
      </c>
      <c r="O591" s="13">
        <v>0</v>
      </c>
    </row>
    <row r="592" spans="1:15" ht="11.25" x14ac:dyDescent="0.2">
      <c r="A592" s="10">
        <v>190910</v>
      </c>
      <c r="B592" s="12" t="s">
        <v>189</v>
      </c>
      <c r="C592" s="13">
        <v>0</v>
      </c>
      <c r="D592" s="13">
        <v>0</v>
      </c>
      <c r="E592" s="13">
        <v>0</v>
      </c>
      <c r="F592" s="13">
        <v>0</v>
      </c>
      <c r="G592" s="13">
        <v>0</v>
      </c>
      <c r="H592" s="13">
        <v>0</v>
      </c>
      <c r="I592" s="13">
        <v>0</v>
      </c>
      <c r="J592" s="13">
        <v>0</v>
      </c>
      <c r="K592" s="13">
        <v>0</v>
      </c>
      <c r="L592" s="13">
        <v>0</v>
      </c>
      <c r="M592" s="13">
        <v>0</v>
      </c>
      <c r="N592" s="13">
        <v>0</v>
      </c>
      <c r="O592" s="13">
        <v>0</v>
      </c>
    </row>
    <row r="593" spans="1:15" ht="11.25" x14ac:dyDescent="0.2">
      <c r="A593" s="10">
        <v>1990</v>
      </c>
      <c r="B593" s="12" t="s">
        <v>43</v>
      </c>
      <c r="C593" s="13">
        <v>11727.15</v>
      </c>
      <c r="D593" s="13">
        <v>11646.39</v>
      </c>
      <c r="E593" s="13">
        <v>11637.23</v>
      </c>
      <c r="F593" s="13">
        <v>11474</v>
      </c>
      <c r="G593" s="13">
        <v>1876.2</v>
      </c>
      <c r="H593" s="13">
        <v>1949.16</v>
      </c>
      <c r="I593" s="13">
        <v>2011.98</v>
      </c>
      <c r="J593" s="13">
        <v>2307.96</v>
      </c>
      <c r="K593" s="13">
        <v>2375.37</v>
      </c>
      <c r="L593" s="13">
        <v>2400.2600000000002</v>
      </c>
      <c r="M593" s="13">
        <v>2490.0700000000002</v>
      </c>
      <c r="N593" s="13">
        <v>2388.87</v>
      </c>
      <c r="O593" s="13">
        <v>2663.84</v>
      </c>
    </row>
    <row r="594" spans="1:15" ht="11.25" x14ac:dyDescent="0.2">
      <c r="A594" s="10">
        <v>199005</v>
      </c>
      <c r="B594" s="12" t="s">
        <v>190</v>
      </c>
      <c r="C594" s="13">
        <v>322.92</v>
      </c>
      <c r="D594" s="13">
        <v>245.2</v>
      </c>
      <c r="E594" s="13">
        <v>172.92</v>
      </c>
      <c r="F594" s="13">
        <v>4.0599999999999996</v>
      </c>
      <c r="G594" s="13">
        <v>174.01</v>
      </c>
      <c r="H594" s="13">
        <v>177.98</v>
      </c>
      <c r="I594" s="13">
        <v>173.21</v>
      </c>
      <c r="J594" s="13">
        <v>350.14</v>
      </c>
      <c r="K594" s="13">
        <v>306.77999999999997</v>
      </c>
      <c r="L594" s="13">
        <v>247.24</v>
      </c>
      <c r="M594" s="13">
        <v>250.14</v>
      </c>
      <c r="N594" s="13">
        <v>3.53</v>
      </c>
      <c r="O594" s="13">
        <v>255.39</v>
      </c>
    </row>
    <row r="595" spans="1:15" ht="11.25" x14ac:dyDescent="0.2">
      <c r="A595" s="10">
        <v>199010</v>
      </c>
      <c r="B595" s="12" t="s">
        <v>191</v>
      </c>
      <c r="C595" s="13">
        <v>9829.06</v>
      </c>
      <c r="D595" s="13">
        <v>9889.01</v>
      </c>
      <c r="E595" s="13">
        <v>9952.1299999999992</v>
      </c>
      <c r="F595" s="13">
        <v>9957.76</v>
      </c>
      <c r="G595" s="13">
        <v>190.01</v>
      </c>
      <c r="H595" s="13">
        <v>259</v>
      </c>
      <c r="I595" s="13">
        <v>326.58999999999997</v>
      </c>
      <c r="J595" s="13">
        <v>445.63</v>
      </c>
      <c r="K595" s="13">
        <v>556.41</v>
      </c>
      <c r="L595" s="13">
        <v>640.84</v>
      </c>
      <c r="M595" s="13">
        <v>727.75</v>
      </c>
      <c r="N595" s="13">
        <v>738.07</v>
      </c>
      <c r="O595" s="13">
        <v>829.04</v>
      </c>
    </row>
    <row r="596" spans="1:15" ht="11.25" x14ac:dyDescent="0.2">
      <c r="A596" s="10">
        <v>199015</v>
      </c>
      <c r="B596" s="12" t="s">
        <v>192</v>
      </c>
      <c r="C596" s="13">
        <v>1575.18</v>
      </c>
      <c r="D596" s="13">
        <v>1512.18</v>
      </c>
      <c r="E596" s="13">
        <v>1512.18</v>
      </c>
      <c r="F596" s="13">
        <v>1512.18</v>
      </c>
      <c r="G596" s="13">
        <v>1512.18</v>
      </c>
      <c r="H596" s="13">
        <v>1512.18</v>
      </c>
      <c r="I596" s="13">
        <v>1512.18</v>
      </c>
      <c r="J596" s="13">
        <v>1512.18</v>
      </c>
      <c r="K596" s="13">
        <v>1512.18</v>
      </c>
      <c r="L596" s="13">
        <v>1512.18</v>
      </c>
      <c r="M596" s="13">
        <v>1512.18</v>
      </c>
      <c r="N596" s="13">
        <v>1647.18</v>
      </c>
      <c r="O596" s="13">
        <v>1579.41</v>
      </c>
    </row>
    <row r="597" spans="1:15" ht="11.25" x14ac:dyDescent="0.2">
      <c r="A597" s="10">
        <v>199025</v>
      </c>
      <c r="B597" s="12" t="s">
        <v>193</v>
      </c>
      <c r="C597" s="13">
        <v>0</v>
      </c>
      <c r="D597" s="13">
        <v>0</v>
      </c>
      <c r="E597" s="13">
        <v>0</v>
      </c>
      <c r="F597" s="13">
        <v>0</v>
      </c>
      <c r="G597" s="13">
        <v>0</v>
      </c>
      <c r="H597" s="13">
        <v>0</v>
      </c>
      <c r="I597" s="13">
        <v>0</v>
      </c>
      <c r="J597" s="13">
        <v>0</v>
      </c>
      <c r="K597" s="13">
        <v>0</v>
      </c>
      <c r="L597" s="13">
        <v>0</v>
      </c>
      <c r="M597" s="13">
        <v>0</v>
      </c>
      <c r="N597" s="13">
        <v>0.09</v>
      </c>
      <c r="O597" s="13">
        <v>0</v>
      </c>
    </row>
    <row r="598" spans="1:15" ht="11.25" x14ac:dyDescent="0.2">
      <c r="A598" s="10">
        <v>199090</v>
      </c>
      <c r="B598" s="12" t="s">
        <v>194</v>
      </c>
      <c r="C598" s="13">
        <v>0</v>
      </c>
      <c r="D598" s="13">
        <v>0</v>
      </c>
      <c r="E598" s="13">
        <v>0</v>
      </c>
      <c r="F598" s="13">
        <v>0</v>
      </c>
      <c r="G598" s="13">
        <v>0</v>
      </c>
      <c r="H598" s="13">
        <v>0</v>
      </c>
      <c r="I598" s="13">
        <v>0</v>
      </c>
      <c r="J598" s="13">
        <v>0</v>
      </c>
      <c r="K598" s="13">
        <v>0</v>
      </c>
      <c r="L598" s="13">
        <v>0</v>
      </c>
      <c r="M598" s="13">
        <v>0</v>
      </c>
      <c r="N598" s="13">
        <v>0</v>
      </c>
      <c r="O598" s="13">
        <v>0</v>
      </c>
    </row>
    <row r="599" spans="1:15" ht="11.25" x14ac:dyDescent="0.2">
      <c r="A599" s="10">
        <v>1999</v>
      </c>
      <c r="B599" s="12" t="s">
        <v>195</v>
      </c>
      <c r="C599" s="13">
        <v>-1735.23</v>
      </c>
      <c r="D599" s="13">
        <v>-1760.29</v>
      </c>
      <c r="E599" s="13">
        <v>-1916.85</v>
      </c>
      <c r="F599" s="13">
        <v>-2057.41</v>
      </c>
      <c r="G599" s="13">
        <v>-2057.41</v>
      </c>
      <c r="H599" s="13">
        <v>-2057.41</v>
      </c>
      <c r="I599" s="13">
        <v>-2057.41</v>
      </c>
      <c r="J599" s="13">
        <v>-2057.41</v>
      </c>
      <c r="K599" s="13">
        <v>-2057.41</v>
      </c>
      <c r="L599" s="13">
        <v>-2057.41</v>
      </c>
      <c r="M599" s="13">
        <v>-2057.41</v>
      </c>
      <c r="N599" s="13">
        <v>-2057.41</v>
      </c>
      <c r="O599" s="13">
        <v>-2057.41</v>
      </c>
    </row>
    <row r="600" spans="1:15" ht="11.25" x14ac:dyDescent="0.2">
      <c r="A600" s="10">
        <v>199905</v>
      </c>
      <c r="B600" s="12" t="s">
        <v>196</v>
      </c>
      <c r="C600" s="13">
        <v>0</v>
      </c>
      <c r="D600" s="13">
        <v>0</v>
      </c>
      <c r="E600" s="13">
        <v>0</v>
      </c>
      <c r="F600" s="13">
        <v>0</v>
      </c>
      <c r="G600" s="13">
        <v>0</v>
      </c>
      <c r="H600" s="13">
        <v>0</v>
      </c>
      <c r="I600" s="13">
        <v>0</v>
      </c>
      <c r="J600" s="13">
        <v>0</v>
      </c>
      <c r="K600" s="13">
        <v>0</v>
      </c>
      <c r="L600" s="13">
        <v>0</v>
      </c>
      <c r="M600" s="13">
        <v>0</v>
      </c>
      <c r="N600" s="13">
        <v>0</v>
      </c>
      <c r="O600" s="13">
        <v>0</v>
      </c>
    </row>
    <row r="601" spans="1:15" ht="11.25" x14ac:dyDescent="0.2">
      <c r="A601" s="10">
        <v>199910</v>
      </c>
      <c r="B601" s="12" t="s">
        <v>197</v>
      </c>
      <c r="C601" s="13">
        <v>0</v>
      </c>
      <c r="D601" s="13">
        <v>0</v>
      </c>
      <c r="E601" s="13">
        <v>0</v>
      </c>
      <c r="F601" s="13">
        <v>0</v>
      </c>
      <c r="G601" s="13">
        <v>0</v>
      </c>
      <c r="H601" s="13">
        <v>0</v>
      </c>
      <c r="I601" s="13">
        <v>0</v>
      </c>
      <c r="J601" s="13">
        <v>0</v>
      </c>
      <c r="K601" s="13">
        <v>0</v>
      </c>
      <c r="L601" s="13">
        <v>0</v>
      </c>
      <c r="M601" s="13">
        <v>0</v>
      </c>
      <c r="N601" s="13">
        <v>0</v>
      </c>
      <c r="O601" s="13">
        <v>0</v>
      </c>
    </row>
    <row r="602" spans="1:15" ht="11.25" x14ac:dyDescent="0.2">
      <c r="A602" s="10">
        <v>199990</v>
      </c>
      <c r="B602" s="12" t="s">
        <v>198</v>
      </c>
      <c r="C602" s="13">
        <v>-1735.23</v>
      </c>
      <c r="D602" s="13">
        <v>-1760.29</v>
      </c>
      <c r="E602" s="13">
        <v>-1916.85</v>
      </c>
      <c r="F602" s="13">
        <v>-2057.41</v>
      </c>
      <c r="G602" s="13">
        <v>-2057.41</v>
      </c>
      <c r="H602" s="13">
        <v>-2057.41</v>
      </c>
      <c r="I602" s="13">
        <v>-2057.41</v>
      </c>
      <c r="J602" s="13">
        <v>-2057.41</v>
      </c>
      <c r="K602" s="13">
        <v>-2057.41</v>
      </c>
      <c r="L602" s="13">
        <v>-2057.41</v>
      </c>
      <c r="M602" s="13">
        <v>-2057.41</v>
      </c>
      <c r="N602" s="13">
        <v>-2057.41</v>
      </c>
      <c r="O602" s="13">
        <v>-2057.41</v>
      </c>
    </row>
    <row r="603" spans="1:15" ht="11.25" x14ac:dyDescent="0.2">
      <c r="A603" s="10">
        <v>2</v>
      </c>
      <c r="B603" s="12" t="s">
        <v>199</v>
      </c>
      <c r="C603" s="13">
        <v>3142778.33</v>
      </c>
      <c r="D603" s="13">
        <v>3223322.09</v>
      </c>
      <c r="E603" s="13">
        <v>3264667.05</v>
      </c>
      <c r="F603" s="13">
        <v>3510271.88</v>
      </c>
      <c r="G603" s="13">
        <v>3546526.95</v>
      </c>
      <c r="H603" s="13">
        <v>3543446.89</v>
      </c>
      <c r="I603" s="13">
        <v>3661937.62</v>
      </c>
      <c r="J603" s="13">
        <v>3661780.33</v>
      </c>
      <c r="K603" s="13">
        <v>3732091.45</v>
      </c>
      <c r="L603" s="13">
        <v>3831191.72</v>
      </c>
      <c r="M603" s="13">
        <v>3945830.7</v>
      </c>
      <c r="N603" s="13">
        <v>4054944.64</v>
      </c>
      <c r="O603" s="13">
        <v>4061890.14</v>
      </c>
    </row>
    <row r="604" spans="1:15" ht="11.25" x14ac:dyDescent="0.2">
      <c r="A604" s="10">
        <v>21</v>
      </c>
      <c r="B604" s="12" t="s">
        <v>200</v>
      </c>
      <c r="C604" s="13">
        <v>2670268.6</v>
      </c>
      <c r="D604" s="13">
        <v>2770916.87</v>
      </c>
      <c r="E604" s="13">
        <v>2823528.42</v>
      </c>
      <c r="F604" s="13">
        <v>3094885.49</v>
      </c>
      <c r="G604" s="13">
        <v>3167957.9</v>
      </c>
      <c r="H604" s="13">
        <v>3177353.89</v>
      </c>
      <c r="I604" s="13">
        <v>3127312.24</v>
      </c>
      <c r="J604" s="13">
        <v>3158611.17</v>
      </c>
      <c r="K604" s="13">
        <v>3251268.27</v>
      </c>
      <c r="L604" s="13">
        <v>3273925.28</v>
      </c>
      <c r="M604" s="13">
        <v>3391436.22</v>
      </c>
      <c r="N604" s="13">
        <v>3434885.68</v>
      </c>
      <c r="O604" s="13">
        <v>3458809.55</v>
      </c>
    </row>
    <row r="605" spans="1:15" ht="11.25" x14ac:dyDescent="0.2">
      <c r="A605" s="10">
        <v>2101</v>
      </c>
      <c r="B605" s="12" t="s">
        <v>201</v>
      </c>
      <c r="C605" s="13">
        <v>864566.79</v>
      </c>
      <c r="D605" s="13">
        <v>873954.32</v>
      </c>
      <c r="E605" s="13">
        <v>901921.92</v>
      </c>
      <c r="F605" s="13">
        <v>886128.61</v>
      </c>
      <c r="G605" s="13">
        <v>925742.28</v>
      </c>
      <c r="H605" s="13">
        <v>918937.98</v>
      </c>
      <c r="I605" s="13">
        <v>918408.92</v>
      </c>
      <c r="J605" s="13">
        <v>927822.85</v>
      </c>
      <c r="K605" s="13">
        <v>940152.62</v>
      </c>
      <c r="L605" s="13">
        <v>891176.14</v>
      </c>
      <c r="M605" s="13">
        <v>962570.13</v>
      </c>
      <c r="N605" s="13">
        <v>954943.68</v>
      </c>
      <c r="O605" s="13">
        <v>943090.18</v>
      </c>
    </row>
    <row r="606" spans="1:15" ht="11.25" x14ac:dyDescent="0.2">
      <c r="A606" s="10">
        <v>210105</v>
      </c>
      <c r="B606" s="12" t="s">
        <v>202</v>
      </c>
      <c r="C606" s="13">
        <v>0</v>
      </c>
      <c r="D606" s="13">
        <v>0</v>
      </c>
      <c r="E606" s="13">
        <v>0</v>
      </c>
      <c r="F606" s="13">
        <v>0</v>
      </c>
      <c r="G606" s="13">
        <v>0</v>
      </c>
      <c r="H606" s="13">
        <v>0</v>
      </c>
      <c r="I606" s="13">
        <v>0</v>
      </c>
      <c r="J606" s="13">
        <v>0</v>
      </c>
      <c r="K606" s="13">
        <v>0</v>
      </c>
      <c r="L606" s="13">
        <v>0</v>
      </c>
      <c r="M606" s="13">
        <v>0</v>
      </c>
      <c r="N606" s="13">
        <v>0</v>
      </c>
      <c r="O606" s="13">
        <v>0</v>
      </c>
    </row>
    <row r="607" spans="1:15" ht="11.25" x14ac:dyDescent="0.2">
      <c r="A607" s="10">
        <v>210110</v>
      </c>
      <c r="B607" s="12" t="s">
        <v>203</v>
      </c>
      <c r="C607" s="13">
        <v>0</v>
      </c>
      <c r="D607" s="13">
        <v>0</v>
      </c>
      <c r="E607" s="13">
        <v>0</v>
      </c>
      <c r="F607" s="13">
        <v>0</v>
      </c>
      <c r="G607" s="13">
        <v>0</v>
      </c>
      <c r="H607" s="13">
        <v>0</v>
      </c>
      <c r="I607" s="13">
        <v>0</v>
      </c>
      <c r="J607" s="13">
        <v>0</v>
      </c>
      <c r="K607" s="13">
        <v>0</v>
      </c>
      <c r="L607" s="13">
        <v>0</v>
      </c>
      <c r="M607" s="13">
        <v>0</v>
      </c>
      <c r="N607" s="13">
        <v>0</v>
      </c>
      <c r="O607" s="13">
        <v>0</v>
      </c>
    </row>
    <row r="608" spans="1:15" ht="11.25" x14ac:dyDescent="0.2">
      <c r="A608" s="10">
        <v>210115</v>
      </c>
      <c r="B608" s="12" t="s">
        <v>204</v>
      </c>
      <c r="C608" s="13">
        <v>0</v>
      </c>
      <c r="D608" s="13">
        <v>0</v>
      </c>
      <c r="E608" s="13">
        <v>0</v>
      </c>
      <c r="F608" s="13">
        <v>0</v>
      </c>
      <c r="G608" s="13">
        <v>0</v>
      </c>
      <c r="H608" s="13">
        <v>0</v>
      </c>
      <c r="I608" s="13">
        <v>0</v>
      </c>
      <c r="J608" s="13">
        <v>0</v>
      </c>
      <c r="K608" s="13">
        <v>0</v>
      </c>
      <c r="L608" s="13">
        <v>0</v>
      </c>
      <c r="M608" s="13">
        <v>0</v>
      </c>
      <c r="N608" s="13">
        <v>0</v>
      </c>
      <c r="O608" s="13">
        <v>0</v>
      </c>
    </row>
    <row r="609" spans="1:15" ht="11.25" x14ac:dyDescent="0.2">
      <c r="A609" s="10">
        <v>210130</v>
      </c>
      <c r="B609" s="12" t="s">
        <v>205</v>
      </c>
      <c r="C609" s="13">
        <v>0</v>
      </c>
      <c r="D609" s="13">
        <v>0</v>
      </c>
      <c r="E609" s="13">
        <v>0</v>
      </c>
      <c r="F609" s="13">
        <v>0</v>
      </c>
      <c r="G609" s="13">
        <v>0</v>
      </c>
      <c r="H609" s="13">
        <v>0</v>
      </c>
      <c r="I609" s="13">
        <v>0</v>
      </c>
      <c r="J609" s="13">
        <v>0</v>
      </c>
      <c r="K609" s="13">
        <v>0</v>
      </c>
      <c r="L609" s="13">
        <v>0</v>
      </c>
      <c r="M609" s="13">
        <v>0</v>
      </c>
      <c r="N609" s="13">
        <v>0</v>
      </c>
      <c r="O609" s="13">
        <v>0</v>
      </c>
    </row>
    <row r="610" spans="1:15" ht="11.25" x14ac:dyDescent="0.2">
      <c r="A610" s="10">
        <v>210131</v>
      </c>
      <c r="B610" s="12" t="s">
        <v>206</v>
      </c>
      <c r="C610" s="13">
        <v>0</v>
      </c>
      <c r="D610" s="13">
        <v>0</v>
      </c>
      <c r="E610" s="13">
        <v>0</v>
      </c>
      <c r="F610" s="13">
        <v>0</v>
      </c>
      <c r="G610" s="13">
        <v>0</v>
      </c>
      <c r="H610" s="13">
        <v>0</v>
      </c>
      <c r="I610" s="13">
        <v>0</v>
      </c>
      <c r="J610" s="13">
        <v>0</v>
      </c>
      <c r="K610" s="13">
        <v>0</v>
      </c>
      <c r="L610" s="13">
        <v>0</v>
      </c>
      <c r="M610" s="13">
        <v>0</v>
      </c>
      <c r="N610" s="13">
        <v>0</v>
      </c>
      <c r="O610" s="13">
        <v>0</v>
      </c>
    </row>
    <row r="611" spans="1:15" ht="11.25" x14ac:dyDescent="0.2">
      <c r="A611" s="10">
        <v>210135</v>
      </c>
      <c r="B611" s="12" t="s">
        <v>207</v>
      </c>
      <c r="C611" s="13">
        <v>862965.58</v>
      </c>
      <c r="D611" s="13">
        <v>873508.29</v>
      </c>
      <c r="E611" s="13">
        <v>901673.05</v>
      </c>
      <c r="F611" s="13">
        <v>884896.66</v>
      </c>
      <c r="G611" s="13">
        <v>924752.38</v>
      </c>
      <c r="H611" s="13">
        <v>917998.96</v>
      </c>
      <c r="I611" s="13">
        <v>916780.53</v>
      </c>
      <c r="J611" s="13">
        <v>926762.73</v>
      </c>
      <c r="K611" s="13">
        <v>939128.19</v>
      </c>
      <c r="L611" s="13">
        <v>890175.29</v>
      </c>
      <c r="M611" s="13">
        <v>962318.25</v>
      </c>
      <c r="N611" s="13">
        <v>954030.28</v>
      </c>
      <c r="O611" s="13">
        <v>942632.34</v>
      </c>
    </row>
    <row r="612" spans="1:15" ht="11.25" x14ac:dyDescent="0.2">
      <c r="A612" s="10">
        <v>210140</v>
      </c>
      <c r="B612" s="12" t="s">
        <v>208</v>
      </c>
      <c r="C612" s="13">
        <v>0</v>
      </c>
      <c r="D612" s="13">
        <v>0</v>
      </c>
      <c r="E612" s="13">
        <v>0</v>
      </c>
      <c r="F612" s="13">
        <v>0</v>
      </c>
      <c r="G612" s="13">
        <v>0</v>
      </c>
      <c r="H612" s="13">
        <v>0</v>
      </c>
      <c r="I612" s="13">
        <v>0</v>
      </c>
      <c r="J612" s="13">
        <v>0</v>
      </c>
      <c r="K612" s="13">
        <v>0</v>
      </c>
      <c r="L612" s="13">
        <v>0</v>
      </c>
      <c r="M612" s="13">
        <v>0</v>
      </c>
      <c r="N612" s="13">
        <v>0</v>
      </c>
      <c r="O612" s="13">
        <v>0</v>
      </c>
    </row>
    <row r="613" spans="1:15" ht="11.25" x14ac:dyDescent="0.2">
      <c r="A613" s="10">
        <v>210145</v>
      </c>
      <c r="B613" s="12" t="s">
        <v>209</v>
      </c>
      <c r="C613" s="13">
        <v>0</v>
      </c>
      <c r="D613" s="13">
        <v>0</v>
      </c>
      <c r="E613" s="13">
        <v>0</v>
      </c>
      <c r="F613" s="13">
        <v>0</v>
      </c>
      <c r="G613" s="13">
        <v>0</v>
      </c>
      <c r="H613" s="13">
        <v>0</v>
      </c>
      <c r="I613" s="13">
        <v>0</v>
      </c>
      <c r="J613" s="13">
        <v>0</v>
      </c>
      <c r="K613" s="13">
        <v>0</v>
      </c>
      <c r="L613" s="13">
        <v>0</v>
      </c>
      <c r="M613" s="13">
        <v>0</v>
      </c>
      <c r="N613" s="13">
        <v>0</v>
      </c>
      <c r="O613" s="13">
        <v>0</v>
      </c>
    </row>
    <row r="614" spans="1:15" ht="11.25" x14ac:dyDescent="0.2">
      <c r="A614" s="10">
        <v>210150</v>
      </c>
      <c r="B614" s="12" t="s">
        <v>210</v>
      </c>
      <c r="C614" s="13">
        <v>1601.21</v>
      </c>
      <c r="D614" s="13">
        <v>446.02</v>
      </c>
      <c r="E614" s="13">
        <v>248.87</v>
      </c>
      <c r="F614" s="13">
        <v>1231.95</v>
      </c>
      <c r="G614" s="13">
        <v>989.91</v>
      </c>
      <c r="H614" s="13">
        <v>939.01</v>
      </c>
      <c r="I614" s="13">
        <v>1628.38</v>
      </c>
      <c r="J614" s="13">
        <v>1060.1199999999999</v>
      </c>
      <c r="K614" s="13">
        <v>1024.42</v>
      </c>
      <c r="L614" s="13">
        <v>1000.84</v>
      </c>
      <c r="M614" s="13">
        <v>251.87</v>
      </c>
      <c r="N614" s="13">
        <v>913.41</v>
      </c>
      <c r="O614" s="13">
        <v>457.84</v>
      </c>
    </row>
    <row r="615" spans="1:15" ht="11.25" x14ac:dyDescent="0.2">
      <c r="A615" s="10">
        <v>210155</v>
      </c>
      <c r="B615" s="12" t="s">
        <v>211</v>
      </c>
      <c r="C615" s="13">
        <v>0</v>
      </c>
      <c r="D615" s="13">
        <v>0</v>
      </c>
      <c r="E615" s="13">
        <v>0</v>
      </c>
      <c r="F615" s="13">
        <v>0</v>
      </c>
      <c r="G615" s="13">
        <v>0</v>
      </c>
      <c r="H615" s="13">
        <v>0</v>
      </c>
      <c r="I615" s="13">
        <v>0</v>
      </c>
      <c r="J615" s="13">
        <v>0</v>
      </c>
      <c r="K615" s="13">
        <v>0</v>
      </c>
      <c r="L615" s="13">
        <v>0</v>
      </c>
      <c r="M615" s="13">
        <v>0</v>
      </c>
      <c r="N615" s="13">
        <v>0</v>
      </c>
      <c r="O615" s="13">
        <v>0</v>
      </c>
    </row>
    <row r="616" spans="1:15" ht="11.25" x14ac:dyDescent="0.2">
      <c r="A616" s="10">
        <v>2102</v>
      </c>
      <c r="B616" s="12" t="s">
        <v>212</v>
      </c>
      <c r="C616" s="13">
        <v>0</v>
      </c>
      <c r="D616" s="13">
        <v>0</v>
      </c>
      <c r="E616" s="13">
        <v>0</v>
      </c>
      <c r="F616" s="13">
        <v>0</v>
      </c>
      <c r="G616" s="13">
        <v>0</v>
      </c>
      <c r="H616" s="13">
        <v>0</v>
      </c>
      <c r="I616" s="13">
        <v>0</v>
      </c>
      <c r="J616" s="13">
        <v>0</v>
      </c>
      <c r="K616" s="13">
        <v>0</v>
      </c>
      <c r="L616" s="13">
        <v>0</v>
      </c>
      <c r="M616" s="13">
        <v>0</v>
      </c>
      <c r="N616" s="13">
        <v>0</v>
      </c>
      <c r="O616" s="13">
        <v>0</v>
      </c>
    </row>
    <row r="617" spans="1:15" ht="11.25" x14ac:dyDescent="0.2">
      <c r="A617" s="10">
        <v>210205</v>
      </c>
      <c r="B617" s="12" t="s">
        <v>213</v>
      </c>
      <c r="C617" s="13">
        <v>0</v>
      </c>
      <c r="D617" s="13">
        <v>0</v>
      </c>
      <c r="E617" s="13">
        <v>0</v>
      </c>
      <c r="F617" s="13">
        <v>0</v>
      </c>
      <c r="G617" s="13">
        <v>0</v>
      </c>
      <c r="H617" s="13">
        <v>0</v>
      </c>
      <c r="I617" s="13">
        <v>0</v>
      </c>
      <c r="J617" s="13">
        <v>0</v>
      </c>
      <c r="K617" s="13">
        <v>0</v>
      </c>
      <c r="L617" s="13">
        <v>0</v>
      </c>
      <c r="M617" s="13">
        <v>0</v>
      </c>
      <c r="N617" s="13">
        <v>0</v>
      </c>
      <c r="O617" s="13">
        <v>0</v>
      </c>
    </row>
    <row r="618" spans="1:15" ht="11.25" x14ac:dyDescent="0.2">
      <c r="A618" s="10">
        <v>210210</v>
      </c>
      <c r="B618" s="12" t="s">
        <v>214</v>
      </c>
      <c r="C618" s="13">
        <v>0</v>
      </c>
      <c r="D618" s="13">
        <v>0</v>
      </c>
      <c r="E618" s="13">
        <v>0</v>
      </c>
      <c r="F618" s="13">
        <v>0</v>
      </c>
      <c r="G618" s="13">
        <v>0</v>
      </c>
      <c r="H618" s="13">
        <v>0</v>
      </c>
      <c r="I618" s="13">
        <v>0</v>
      </c>
      <c r="J618" s="13">
        <v>0</v>
      </c>
      <c r="K618" s="13">
        <v>0</v>
      </c>
      <c r="L618" s="13">
        <v>0</v>
      </c>
      <c r="M618" s="13">
        <v>0</v>
      </c>
      <c r="N618" s="13">
        <v>0</v>
      </c>
      <c r="O618" s="13">
        <v>0</v>
      </c>
    </row>
    <row r="619" spans="1:15" ht="11.25" x14ac:dyDescent="0.2">
      <c r="A619" s="10">
        <v>210215</v>
      </c>
      <c r="B619" s="12" t="s">
        <v>215</v>
      </c>
      <c r="C619" s="13">
        <v>0</v>
      </c>
      <c r="D619" s="13">
        <v>0</v>
      </c>
      <c r="E619" s="13">
        <v>0</v>
      </c>
      <c r="F619" s="13">
        <v>0</v>
      </c>
      <c r="G619" s="13">
        <v>0</v>
      </c>
      <c r="H619" s="13">
        <v>0</v>
      </c>
      <c r="I619" s="13">
        <v>0</v>
      </c>
      <c r="J619" s="13">
        <v>0</v>
      </c>
      <c r="K619" s="13">
        <v>0</v>
      </c>
      <c r="L619" s="13">
        <v>0</v>
      </c>
      <c r="M619" s="13">
        <v>0</v>
      </c>
      <c r="N619" s="13">
        <v>0</v>
      </c>
      <c r="O619" s="13">
        <v>0</v>
      </c>
    </row>
    <row r="620" spans="1:15" ht="11.25" x14ac:dyDescent="0.2">
      <c r="A620" s="10">
        <v>2103</v>
      </c>
      <c r="B620" s="12" t="s">
        <v>216</v>
      </c>
      <c r="C620" s="13">
        <v>1796285.36</v>
      </c>
      <c r="D620" s="13">
        <v>1888116.04</v>
      </c>
      <c r="E620" s="13">
        <v>1913024.22</v>
      </c>
      <c r="F620" s="13">
        <v>2200942.0499999998</v>
      </c>
      <c r="G620" s="13">
        <v>2235395.7400000002</v>
      </c>
      <c r="H620" s="13">
        <v>2258410.2999999998</v>
      </c>
      <c r="I620" s="13">
        <v>2208903.3199999998</v>
      </c>
      <c r="J620" s="13">
        <v>2230788.33</v>
      </c>
      <c r="K620" s="13">
        <v>2311115.65</v>
      </c>
      <c r="L620" s="13">
        <v>2382749.14</v>
      </c>
      <c r="M620" s="13">
        <v>2428866.1</v>
      </c>
      <c r="N620" s="13">
        <v>2479942</v>
      </c>
      <c r="O620" s="13">
        <v>2515719.37</v>
      </c>
    </row>
    <row r="621" spans="1:15" ht="11.25" x14ac:dyDescent="0.2">
      <c r="A621" s="10">
        <v>210305</v>
      </c>
      <c r="B621" s="12" t="s">
        <v>27</v>
      </c>
      <c r="C621" s="13">
        <v>307599.86</v>
      </c>
      <c r="D621" s="13">
        <v>321433.28000000003</v>
      </c>
      <c r="E621" s="13">
        <v>282344.40000000002</v>
      </c>
      <c r="F621" s="13">
        <v>255191.24</v>
      </c>
      <c r="G621" s="13">
        <v>314602.74</v>
      </c>
      <c r="H621" s="13">
        <v>502217.86</v>
      </c>
      <c r="I621" s="13">
        <v>352871.71</v>
      </c>
      <c r="J621" s="13">
        <v>315309.33</v>
      </c>
      <c r="K621" s="13">
        <v>366188.41</v>
      </c>
      <c r="L621" s="13">
        <v>408207.23</v>
      </c>
      <c r="M621" s="13">
        <v>297077.68</v>
      </c>
      <c r="N621" s="13">
        <v>539762.15</v>
      </c>
      <c r="O621" s="13">
        <v>613806.63</v>
      </c>
    </row>
    <row r="622" spans="1:15" ht="11.25" x14ac:dyDescent="0.2">
      <c r="A622" s="10">
        <v>210310</v>
      </c>
      <c r="B622" s="12" t="s">
        <v>28</v>
      </c>
      <c r="C622" s="13">
        <v>486526.52</v>
      </c>
      <c r="D622" s="13">
        <v>432603.7</v>
      </c>
      <c r="E622" s="13">
        <v>477774.47</v>
      </c>
      <c r="F622" s="13">
        <v>722293.63</v>
      </c>
      <c r="G622" s="13">
        <v>766887.81</v>
      </c>
      <c r="H622" s="13">
        <v>575077.73</v>
      </c>
      <c r="I622" s="13">
        <v>622019.38</v>
      </c>
      <c r="J622" s="13">
        <v>686202.38</v>
      </c>
      <c r="K622" s="13">
        <v>621633.98</v>
      </c>
      <c r="L622" s="13">
        <v>738647.27</v>
      </c>
      <c r="M622" s="13">
        <v>1002557.32</v>
      </c>
      <c r="N622" s="13">
        <v>764368.41</v>
      </c>
      <c r="O622" s="13">
        <v>599376.31999999995</v>
      </c>
    </row>
    <row r="623" spans="1:15" ht="11.25" x14ac:dyDescent="0.2">
      <c r="A623" s="10">
        <v>210315</v>
      </c>
      <c r="B623" s="12" t="s">
        <v>29</v>
      </c>
      <c r="C623" s="13">
        <v>421910.59</v>
      </c>
      <c r="D623" s="13">
        <v>469956.36</v>
      </c>
      <c r="E623" s="13">
        <v>482917.21</v>
      </c>
      <c r="F623" s="13">
        <v>494117.3</v>
      </c>
      <c r="G623" s="13">
        <v>458023.24</v>
      </c>
      <c r="H623" s="13">
        <v>466270.8</v>
      </c>
      <c r="I623" s="13">
        <v>560613.84</v>
      </c>
      <c r="J623" s="13">
        <v>638851.06999999995</v>
      </c>
      <c r="K623" s="13">
        <v>747801.68</v>
      </c>
      <c r="L623" s="13">
        <v>696415.89</v>
      </c>
      <c r="M623" s="13">
        <v>532080.68000000005</v>
      </c>
      <c r="N623" s="13">
        <v>554885.56000000006</v>
      </c>
      <c r="O623" s="13">
        <v>638965.03</v>
      </c>
    </row>
    <row r="624" spans="1:15" ht="11.25" x14ac:dyDescent="0.2">
      <c r="A624" s="10">
        <v>210320</v>
      </c>
      <c r="B624" s="12" t="s">
        <v>30</v>
      </c>
      <c r="C624" s="13">
        <v>419259.35</v>
      </c>
      <c r="D624" s="13">
        <v>503578.34</v>
      </c>
      <c r="E624" s="13">
        <v>497874.21</v>
      </c>
      <c r="F624" s="13">
        <v>591014.28</v>
      </c>
      <c r="G624" s="13">
        <v>548164.55000000005</v>
      </c>
      <c r="H624" s="13">
        <v>578597.88</v>
      </c>
      <c r="I624" s="13">
        <v>560327.71</v>
      </c>
      <c r="J624" s="13">
        <v>468326.04</v>
      </c>
      <c r="K624" s="13">
        <v>463854.87</v>
      </c>
      <c r="L624" s="13">
        <v>416622.4</v>
      </c>
      <c r="M624" s="13">
        <v>483203.74</v>
      </c>
      <c r="N624" s="13">
        <v>503720.92</v>
      </c>
      <c r="O624" s="13">
        <v>537656.5</v>
      </c>
    </row>
    <row r="625" spans="1:15" ht="11.25" x14ac:dyDescent="0.2">
      <c r="A625" s="10">
        <v>210325</v>
      </c>
      <c r="B625" s="12" t="s">
        <v>217</v>
      </c>
      <c r="C625" s="13">
        <v>160989.04</v>
      </c>
      <c r="D625" s="13">
        <v>160544.37</v>
      </c>
      <c r="E625" s="13">
        <v>172113.92000000001</v>
      </c>
      <c r="F625" s="13">
        <v>138325.62</v>
      </c>
      <c r="G625" s="13">
        <v>147717.4</v>
      </c>
      <c r="H625" s="13">
        <v>136246.04999999999</v>
      </c>
      <c r="I625" s="13">
        <v>113070.67</v>
      </c>
      <c r="J625" s="13">
        <v>122099.5</v>
      </c>
      <c r="K625" s="13">
        <v>111636.71</v>
      </c>
      <c r="L625" s="13">
        <v>122856.35</v>
      </c>
      <c r="M625" s="13">
        <v>113946.66</v>
      </c>
      <c r="N625" s="13">
        <v>117204.96</v>
      </c>
      <c r="O625" s="13">
        <v>125914.89</v>
      </c>
    </row>
    <row r="626" spans="1:15" ht="11.25" x14ac:dyDescent="0.2">
      <c r="A626" s="10">
        <v>210330</v>
      </c>
      <c r="B626" s="12" t="s">
        <v>210</v>
      </c>
      <c r="C626" s="13">
        <v>0</v>
      </c>
      <c r="D626" s="13">
        <v>0</v>
      </c>
      <c r="E626" s="13">
        <v>0</v>
      </c>
      <c r="F626" s="13">
        <v>0</v>
      </c>
      <c r="G626" s="13">
        <v>0</v>
      </c>
      <c r="H626" s="13">
        <v>0</v>
      </c>
      <c r="I626" s="13">
        <v>0</v>
      </c>
      <c r="J626" s="13">
        <v>0</v>
      </c>
      <c r="K626" s="13">
        <v>0</v>
      </c>
      <c r="L626" s="13">
        <v>0</v>
      </c>
      <c r="M626" s="13">
        <v>0</v>
      </c>
      <c r="N626" s="13">
        <v>0</v>
      </c>
      <c r="O626" s="13">
        <v>0</v>
      </c>
    </row>
    <row r="627" spans="1:15" ht="11.25" x14ac:dyDescent="0.2">
      <c r="A627" s="10">
        <v>2104</v>
      </c>
      <c r="B627" s="12" t="s">
        <v>218</v>
      </c>
      <c r="C627" s="13">
        <v>0</v>
      </c>
      <c r="D627" s="13">
        <v>0</v>
      </c>
      <c r="E627" s="13">
        <v>0</v>
      </c>
      <c r="F627" s="13">
        <v>0</v>
      </c>
      <c r="G627" s="13">
        <v>0</v>
      </c>
      <c r="H627" s="13">
        <v>0</v>
      </c>
      <c r="I627" s="13">
        <v>0</v>
      </c>
      <c r="J627" s="13">
        <v>0</v>
      </c>
      <c r="K627" s="13">
        <v>0</v>
      </c>
      <c r="L627" s="13">
        <v>0</v>
      </c>
      <c r="M627" s="13">
        <v>0</v>
      </c>
      <c r="N627" s="13">
        <v>0</v>
      </c>
      <c r="O627" s="13">
        <v>0</v>
      </c>
    </row>
    <row r="628" spans="1:15" ht="11.25" x14ac:dyDescent="0.2">
      <c r="A628" s="10">
        <v>2105</v>
      </c>
      <c r="B628" s="12" t="s">
        <v>219</v>
      </c>
      <c r="C628" s="13">
        <v>9416.4500000000007</v>
      </c>
      <c r="D628" s="13">
        <v>8846.5</v>
      </c>
      <c r="E628" s="13">
        <v>8582.2800000000007</v>
      </c>
      <c r="F628" s="13">
        <v>7814.83</v>
      </c>
      <c r="G628" s="13">
        <v>6819.88</v>
      </c>
      <c r="H628" s="13">
        <v>5.61</v>
      </c>
      <c r="I628" s="13">
        <v>0</v>
      </c>
      <c r="J628" s="13">
        <v>0</v>
      </c>
      <c r="K628" s="13">
        <v>0</v>
      </c>
      <c r="L628" s="13">
        <v>0</v>
      </c>
      <c r="M628" s="13">
        <v>0</v>
      </c>
      <c r="N628" s="13">
        <v>0</v>
      </c>
      <c r="O628" s="13">
        <v>0</v>
      </c>
    </row>
    <row r="629" spans="1:15" ht="11.25" x14ac:dyDescent="0.2">
      <c r="A629" s="10">
        <v>22</v>
      </c>
      <c r="B629" s="12" t="s">
        <v>450</v>
      </c>
      <c r="C629" s="13">
        <v>0</v>
      </c>
      <c r="D629" s="13">
        <v>0</v>
      </c>
      <c r="E629" s="13">
        <v>0</v>
      </c>
      <c r="F629" s="13">
        <v>0</v>
      </c>
      <c r="G629" s="13">
        <v>0</v>
      </c>
      <c r="H629" s="13">
        <v>0</v>
      </c>
      <c r="I629" s="13">
        <v>0</v>
      </c>
      <c r="J629" s="13">
        <v>0</v>
      </c>
      <c r="K629" s="13">
        <v>0</v>
      </c>
      <c r="L629" s="13">
        <v>0</v>
      </c>
      <c r="M629" s="13">
        <v>0</v>
      </c>
      <c r="N629" s="13">
        <v>0</v>
      </c>
      <c r="O629" s="13">
        <v>0</v>
      </c>
    </row>
    <row r="630" spans="1:15" ht="11.25" x14ac:dyDescent="0.2">
      <c r="A630" s="10">
        <v>2201</v>
      </c>
      <c r="B630" s="12" t="s">
        <v>520</v>
      </c>
      <c r="C630" s="13">
        <v>0</v>
      </c>
      <c r="D630" s="13">
        <v>0</v>
      </c>
      <c r="E630" s="13">
        <v>0</v>
      </c>
      <c r="F630" s="13">
        <v>0</v>
      </c>
      <c r="G630" s="13">
        <v>0</v>
      </c>
      <c r="H630" s="13">
        <v>0</v>
      </c>
      <c r="I630" s="13">
        <v>0</v>
      </c>
      <c r="J630" s="13">
        <v>0</v>
      </c>
      <c r="K630" s="13">
        <v>0</v>
      </c>
      <c r="L630" s="13">
        <v>0</v>
      </c>
      <c r="M630" s="13">
        <v>0</v>
      </c>
      <c r="N630" s="13">
        <v>0</v>
      </c>
      <c r="O630" s="13">
        <v>0</v>
      </c>
    </row>
    <row r="631" spans="1:15" ht="11.25" x14ac:dyDescent="0.2">
      <c r="A631" s="10">
        <v>220105</v>
      </c>
      <c r="B631" s="12" t="s">
        <v>21</v>
      </c>
      <c r="C631" s="13">
        <v>0</v>
      </c>
      <c r="D631" s="13">
        <v>0</v>
      </c>
      <c r="E631" s="13">
        <v>0</v>
      </c>
      <c r="F631" s="13">
        <v>0</v>
      </c>
      <c r="G631" s="13">
        <v>0</v>
      </c>
      <c r="H631" s="13">
        <v>0</v>
      </c>
      <c r="I631" s="13">
        <v>0</v>
      </c>
      <c r="J631" s="13">
        <v>0</v>
      </c>
      <c r="K631" s="13">
        <v>0</v>
      </c>
      <c r="L631" s="13">
        <v>0</v>
      </c>
      <c r="M631" s="13">
        <v>0</v>
      </c>
      <c r="N631" s="13">
        <v>0</v>
      </c>
      <c r="O631" s="13">
        <v>0</v>
      </c>
    </row>
    <row r="632" spans="1:15" ht="11.25" x14ac:dyDescent="0.2">
      <c r="A632" s="10">
        <v>220110</v>
      </c>
      <c r="B632" s="12" t="s">
        <v>22</v>
      </c>
      <c r="C632" s="13">
        <v>0</v>
      </c>
      <c r="D632" s="13">
        <v>0</v>
      </c>
      <c r="E632" s="13">
        <v>0</v>
      </c>
      <c r="F632" s="13">
        <v>0</v>
      </c>
      <c r="G632" s="13">
        <v>0</v>
      </c>
      <c r="H632" s="13">
        <v>0</v>
      </c>
      <c r="I632" s="13">
        <v>0</v>
      </c>
      <c r="J632" s="13">
        <v>0</v>
      </c>
      <c r="K632" s="13">
        <v>0</v>
      </c>
      <c r="L632" s="13">
        <v>0</v>
      </c>
      <c r="M632" s="13">
        <v>0</v>
      </c>
      <c r="N632" s="13">
        <v>0</v>
      </c>
      <c r="O632" s="13">
        <v>0</v>
      </c>
    </row>
    <row r="633" spans="1:15" ht="11.25" x14ac:dyDescent="0.2">
      <c r="A633" s="10">
        <v>220115</v>
      </c>
      <c r="B633" s="12" t="s">
        <v>449</v>
      </c>
      <c r="C633" s="13">
        <v>0</v>
      </c>
      <c r="D633" s="13">
        <v>0</v>
      </c>
      <c r="E633" s="13">
        <v>0</v>
      </c>
      <c r="F633" s="13">
        <v>0</v>
      </c>
      <c r="G633" s="13">
        <v>0</v>
      </c>
      <c r="H633" s="13">
        <v>0</v>
      </c>
      <c r="I633" s="13">
        <v>0</v>
      </c>
      <c r="J633" s="13">
        <v>0</v>
      </c>
      <c r="K633" s="13">
        <v>0</v>
      </c>
      <c r="L633" s="13">
        <v>0</v>
      </c>
      <c r="M633" s="13">
        <v>0</v>
      </c>
      <c r="N633" s="13">
        <v>0</v>
      </c>
      <c r="O633" s="13">
        <v>0</v>
      </c>
    </row>
    <row r="634" spans="1:15" ht="11.25" x14ac:dyDescent="0.2">
      <c r="A634" s="10">
        <v>2202</v>
      </c>
      <c r="B634" s="12" t="s">
        <v>23</v>
      </c>
      <c r="C634" s="13">
        <v>0</v>
      </c>
      <c r="D634" s="13">
        <v>0</v>
      </c>
      <c r="E634" s="13">
        <v>0</v>
      </c>
      <c r="F634" s="13">
        <v>0</v>
      </c>
      <c r="G634" s="13">
        <v>0</v>
      </c>
      <c r="H634" s="13">
        <v>0</v>
      </c>
      <c r="I634" s="13">
        <v>0</v>
      </c>
      <c r="J634" s="13">
        <v>0</v>
      </c>
      <c r="K634" s="13">
        <v>0</v>
      </c>
      <c r="L634" s="13">
        <v>0</v>
      </c>
      <c r="M634" s="13">
        <v>0</v>
      </c>
      <c r="N634" s="13">
        <v>0</v>
      </c>
      <c r="O634" s="13">
        <v>0</v>
      </c>
    </row>
    <row r="635" spans="1:15" ht="11.25" x14ac:dyDescent="0.2">
      <c r="A635" s="10">
        <v>220205</v>
      </c>
      <c r="B635" s="12" t="s">
        <v>24</v>
      </c>
      <c r="C635" s="13">
        <v>0</v>
      </c>
      <c r="D635" s="13">
        <v>0</v>
      </c>
      <c r="E635" s="13">
        <v>0</v>
      </c>
      <c r="F635" s="13">
        <v>0</v>
      </c>
      <c r="G635" s="13">
        <v>0</v>
      </c>
      <c r="H635" s="13">
        <v>0</v>
      </c>
      <c r="I635" s="13">
        <v>0</v>
      </c>
      <c r="J635" s="13">
        <v>0</v>
      </c>
      <c r="K635" s="13">
        <v>0</v>
      </c>
      <c r="L635" s="13">
        <v>0</v>
      </c>
      <c r="M635" s="13">
        <v>0</v>
      </c>
      <c r="N635" s="13">
        <v>0</v>
      </c>
      <c r="O635" s="13">
        <v>0</v>
      </c>
    </row>
    <row r="636" spans="1:15" ht="11.25" x14ac:dyDescent="0.2">
      <c r="A636" s="10">
        <v>220210</v>
      </c>
      <c r="B636" s="12" t="s">
        <v>21</v>
      </c>
      <c r="C636" s="13">
        <v>0</v>
      </c>
      <c r="D636" s="13">
        <v>0</v>
      </c>
      <c r="E636" s="13">
        <v>0</v>
      </c>
      <c r="F636" s="13">
        <v>0</v>
      </c>
      <c r="G636" s="13">
        <v>0</v>
      </c>
      <c r="H636" s="13">
        <v>0</v>
      </c>
      <c r="I636" s="13">
        <v>0</v>
      </c>
      <c r="J636" s="13">
        <v>0</v>
      </c>
      <c r="K636" s="13">
        <v>0</v>
      </c>
      <c r="L636" s="13">
        <v>0</v>
      </c>
      <c r="M636" s="13">
        <v>0</v>
      </c>
      <c r="N636" s="13">
        <v>0</v>
      </c>
      <c r="O636" s="13">
        <v>0</v>
      </c>
    </row>
    <row r="637" spans="1:15" ht="11.25" x14ac:dyDescent="0.2">
      <c r="A637" s="10">
        <v>220215</v>
      </c>
      <c r="B637" s="12" t="s">
        <v>22</v>
      </c>
      <c r="C637" s="13">
        <v>0</v>
      </c>
      <c r="D637" s="13">
        <v>0</v>
      </c>
      <c r="E637" s="13">
        <v>0</v>
      </c>
      <c r="F637" s="13">
        <v>0</v>
      </c>
      <c r="G637" s="13">
        <v>0</v>
      </c>
      <c r="H637" s="13">
        <v>0</v>
      </c>
      <c r="I637" s="13">
        <v>0</v>
      </c>
      <c r="J637" s="13">
        <v>0</v>
      </c>
      <c r="K637" s="13">
        <v>0</v>
      </c>
      <c r="L637" s="13">
        <v>0</v>
      </c>
      <c r="M637" s="13">
        <v>0</v>
      </c>
      <c r="N637" s="13">
        <v>0</v>
      </c>
      <c r="O637" s="13">
        <v>0</v>
      </c>
    </row>
    <row r="638" spans="1:15" ht="11.25" x14ac:dyDescent="0.2">
      <c r="A638" s="10">
        <v>220220</v>
      </c>
      <c r="B638" s="12" t="s">
        <v>449</v>
      </c>
      <c r="C638" s="13">
        <v>0</v>
      </c>
      <c r="D638" s="13">
        <v>0</v>
      </c>
      <c r="E638" s="13">
        <v>0</v>
      </c>
      <c r="F638" s="13">
        <v>0</v>
      </c>
      <c r="G638" s="13">
        <v>0</v>
      </c>
      <c r="H638" s="13">
        <v>0</v>
      </c>
      <c r="I638" s="13">
        <v>0</v>
      </c>
      <c r="J638" s="13">
        <v>0</v>
      </c>
      <c r="K638" s="13">
        <v>0</v>
      </c>
      <c r="L638" s="13">
        <v>0</v>
      </c>
      <c r="M638" s="13">
        <v>0</v>
      </c>
      <c r="N638" s="13">
        <v>0</v>
      </c>
      <c r="O638" s="13">
        <v>0</v>
      </c>
    </row>
    <row r="639" spans="1:15" ht="11.25" x14ac:dyDescent="0.2">
      <c r="A639" s="10">
        <v>2203</v>
      </c>
      <c r="B639" s="12" t="s">
        <v>220</v>
      </c>
      <c r="C639" s="13">
        <v>0</v>
      </c>
      <c r="D639" s="13">
        <v>0</v>
      </c>
      <c r="E639" s="13">
        <v>0</v>
      </c>
      <c r="F639" s="13">
        <v>0</v>
      </c>
      <c r="G639" s="13">
        <v>0</v>
      </c>
      <c r="H639" s="13">
        <v>0</v>
      </c>
      <c r="I639" s="13">
        <v>0</v>
      </c>
      <c r="J639" s="13">
        <v>0</v>
      </c>
      <c r="K639" s="13">
        <v>0</v>
      </c>
      <c r="L639" s="13">
        <v>0</v>
      </c>
      <c r="M639" s="13">
        <v>0</v>
      </c>
      <c r="N639" s="13">
        <v>0</v>
      </c>
      <c r="O639" s="13">
        <v>0</v>
      </c>
    </row>
    <row r="640" spans="1:15" ht="11.25" x14ac:dyDescent="0.2">
      <c r="A640" s="10">
        <v>23</v>
      </c>
      <c r="B640" s="12" t="s">
        <v>221</v>
      </c>
      <c r="C640" s="13">
        <v>0</v>
      </c>
      <c r="D640" s="13">
        <v>0</v>
      </c>
      <c r="E640" s="13">
        <v>0</v>
      </c>
      <c r="F640" s="13">
        <v>0</v>
      </c>
      <c r="G640" s="13">
        <v>0</v>
      </c>
      <c r="H640" s="13">
        <v>0</v>
      </c>
      <c r="I640" s="13">
        <v>0</v>
      </c>
      <c r="J640" s="13">
        <v>0</v>
      </c>
      <c r="K640" s="13">
        <v>0</v>
      </c>
      <c r="L640" s="13">
        <v>0</v>
      </c>
      <c r="M640" s="13">
        <v>0</v>
      </c>
      <c r="N640" s="13">
        <v>0</v>
      </c>
      <c r="O640" s="13">
        <v>0</v>
      </c>
    </row>
    <row r="641" spans="1:15" ht="11.25" x14ac:dyDescent="0.2">
      <c r="A641" s="10">
        <v>2301</v>
      </c>
      <c r="B641" s="12" t="s">
        <v>222</v>
      </c>
      <c r="C641" s="13">
        <v>0</v>
      </c>
      <c r="D641" s="13">
        <v>0</v>
      </c>
      <c r="E641" s="13">
        <v>0</v>
      </c>
      <c r="F641" s="13">
        <v>0</v>
      </c>
      <c r="G641" s="13">
        <v>0</v>
      </c>
      <c r="H641" s="13">
        <v>0</v>
      </c>
      <c r="I641" s="13">
        <v>0</v>
      </c>
      <c r="J641" s="13">
        <v>0</v>
      </c>
      <c r="K641" s="13">
        <v>0</v>
      </c>
      <c r="L641" s="13">
        <v>0</v>
      </c>
      <c r="M641" s="13">
        <v>0</v>
      </c>
      <c r="N641" s="13">
        <v>0</v>
      </c>
      <c r="O641" s="13">
        <v>0</v>
      </c>
    </row>
    <row r="642" spans="1:15" ht="11.25" x14ac:dyDescent="0.2">
      <c r="A642" s="10">
        <v>2302</v>
      </c>
      <c r="B642" s="12" t="s">
        <v>223</v>
      </c>
      <c r="C642" s="13">
        <v>0</v>
      </c>
      <c r="D642" s="13">
        <v>0</v>
      </c>
      <c r="E642" s="13">
        <v>0</v>
      </c>
      <c r="F642" s="13">
        <v>0</v>
      </c>
      <c r="G642" s="13">
        <v>0</v>
      </c>
      <c r="H642" s="13">
        <v>0</v>
      </c>
      <c r="I642" s="13">
        <v>0</v>
      </c>
      <c r="J642" s="13">
        <v>0</v>
      </c>
      <c r="K642" s="13">
        <v>0</v>
      </c>
      <c r="L642" s="13">
        <v>0</v>
      </c>
      <c r="M642" s="13">
        <v>0</v>
      </c>
      <c r="N642" s="13">
        <v>0</v>
      </c>
      <c r="O642" s="13">
        <v>0</v>
      </c>
    </row>
    <row r="643" spans="1:15" ht="11.25" x14ac:dyDescent="0.2">
      <c r="A643" s="10">
        <v>230205</v>
      </c>
      <c r="B643" s="12" t="s">
        <v>224</v>
      </c>
      <c r="C643" s="13">
        <v>0</v>
      </c>
      <c r="D643" s="13">
        <v>0</v>
      </c>
      <c r="E643" s="13">
        <v>0</v>
      </c>
      <c r="F643" s="13">
        <v>0</v>
      </c>
      <c r="G643" s="13">
        <v>0</v>
      </c>
      <c r="H643" s="13">
        <v>0</v>
      </c>
      <c r="I643" s="13">
        <v>0</v>
      </c>
      <c r="J643" s="13">
        <v>0</v>
      </c>
      <c r="K643" s="13">
        <v>0</v>
      </c>
      <c r="L643" s="13">
        <v>0</v>
      </c>
      <c r="M643" s="13">
        <v>0</v>
      </c>
      <c r="N643" s="13">
        <v>0</v>
      </c>
      <c r="O643" s="13">
        <v>0</v>
      </c>
    </row>
    <row r="644" spans="1:15" ht="11.25" x14ac:dyDescent="0.2">
      <c r="A644" s="10">
        <v>230210</v>
      </c>
      <c r="B644" s="12" t="s">
        <v>225</v>
      </c>
      <c r="C644" s="13">
        <v>0</v>
      </c>
      <c r="D644" s="13">
        <v>0</v>
      </c>
      <c r="E644" s="13">
        <v>0</v>
      </c>
      <c r="F644" s="13">
        <v>0</v>
      </c>
      <c r="G644" s="13">
        <v>0</v>
      </c>
      <c r="H644" s="13">
        <v>0</v>
      </c>
      <c r="I644" s="13">
        <v>0</v>
      </c>
      <c r="J644" s="13">
        <v>0</v>
      </c>
      <c r="K644" s="13">
        <v>0</v>
      </c>
      <c r="L644" s="13">
        <v>0</v>
      </c>
      <c r="M644" s="13">
        <v>0</v>
      </c>
      <c r="N644" s="13">
        <v>0</v>
      </c>
      <c r="O644" s="13">
        <v>0</v>
      </c>
    </row>
    <row r="645" spans="1:15" ht="11.25" x14ac:dyDescent="0.2">
      <c r="A645" s="10">
        <v>2303</v>
      </c>
      <c r="B645" s="12" t="s">
        <v>226</v>
      </c>
      <c r="C645" s="13">
        <v>0</v>
      </c>
      <c r="D645" s="13">
        <v>0</v>
      </c>
      <c r="E645" s="13">
        <v>0</v>
      </c>
      <c r="F645" s="13">
        <v>0</v>
      </c>
      <c r="G645" s="13">
        <v>0</v>
      </c>
      <c r="H645" s="13">
        <v>0</v>
      </c>
      <c r="I645" s="13">
        <v>0</v>
      </c>
      <c r="J645" s="13">
        <v>0</v>
      </c>
      <c r="K645" s="13">
        <v>0</v>
      </c>
      <c r="L645" s="13">
        <v>0</v>
      </c>
      <c r="M645" s="13">
        <v>0</v>
      </c>
      <c r="N645" s="13">
        <v>0</v>
      </c>
      <c r="O645" s="13">
        <v>0</v>
      </c>
    </row>
    <row r="646" spans="1:15" ht="11.25" x14ac:dyDescent="0.2">
      <c r="A646" s="10">
        <v>2304</v>
      </c>
      <c r="B646" s="12" t="s">
        <v>227</v>
      </c>
      <c r="C646" s="13">
        <v>0</v>
      </c>
      <c r="D646" s="13">
        <v>0</v>
      </c>
      <c r="E646" s="13">
        <v>0</v>
      </c>
      <c r="F646" s="13">
        <v>0</v>
      </c>
      <c r="G646" s="13">
        <v>0</v>
      </c>
      <c r="H646" s="13">
        <v>0</v>
      </c>
      <c r="I646" s="13">
        <v>0</v>
      </c>
      <c r="J646" s="13">
        <v>0</v>
      </c>
      <c r="K646" s="13">
        <v>0</v>
      </c>
      <c r="L646" s="13">
        <v>0</v>
      </c>
      <c r="M646" s="13">
        <v>0</v>
      </c>
      <c r="N646" s="13">
        <v>0</v>
      </c>
      <c r="O646" s="13">
        <v>0</v>
      </c>
    </row>
    <row r="647" spans="1:15" ht="11.25" x14ac:dyDescent="0.2">
      <c r="A647" s="10">
        <v>230410</v>
      </c>
      <c r="B647" s="12" t="s">
        <v>228</v>
      </c>
      <c r="C647" s="13">
        <v>0</v>
      </c>
      <c r="D647" s="13">
        <v>0</v>
      </c>
      <c r="E647" s="13">
        <v>0</v>
      </c>
      <c r="F647" s="13">
        <v>0</v>
      </c>
      <c r="G647" s="13">
        <v>0</v>
      </c>
      <c r="H647" s="13">
        <v>0</v>
      </c>
      <c r="I647" s="13">
        <v>0</v>
      </c>
      <c r="J647" s="13">
        <v>0</v>
      </c>
      <c r="K647" s="13">
        <v>0</v>
      </c>
      <c r="L647" s="13">
        <v>0</v>
      </c>
      <c r="M647" s="13">
        <v>0</v>
      </c>
      <c r="N647" s="13">
        <v>0</v>
      </c>
      <c r="O647" s="13">
        <v>0</v>
      </c>
    </row>
    <row r="648" spans="1:15" ht="11.25" x14ac:dyDescent="0.2">
      <c r="A648" s="10">
        <v>230415</v>
      </c>
      <c r="B648" s="12" t="s">
        <v>134</v>
      </c>
      <c r="C648" s="13">
        <v>0</v>
      </c>
      <c r="D648" s="13">
        <v>0</v>
      </c>
      <c r="E648" s="13">
        <v>0</v>
      </c>
      <c r="F648" s="13">
        <v>0</v>
      </c>
      <c r="G648" s="13">
        <v>0</v>
      </c>
      <c r="H648" s="13">
        <v>0</v>
      </c>
      <c r="I648" s="13">
        <v>0</v>
      </c>
      <c r="J648" s="13">
        <v>0</v>
      </c>
      <c r="K648" s="13">
        <v>0</v>
      </c>
      <c r="L648" s="13">
        <v>0</v>
      </c>
      <c r="M648" s="13">
        <v>0</v>
      </c>
      <c r="N648" s="13">
        <v>0</v>
      </c>
      <c r="O648" s="13">
        <v>0</v>
      </c>
    </row>
    <row r="649" spans="1:15" ht="11.25" x14ac:dyDescent="0.2">
      <c r="A649" s="10">
        <v>24</v>
      </c>
      <c r="B649" s="12" t="s">
        <v>229</v>
      </c>
      <c r="C649" s="13">
        <v>0</v>
      </c>
      <c r="D649" s="13">
        <v>0</v>
      </c>
      <c r="E649" s="13">
        <v>0</v>
      </c>
      <c r="F649" s="13">
        <v>0</v>
      </c>
      <c r="G649" s="13">
        <v>0</v>
      </c>
      <c r="H649" s="13">
        <v>0</v>
      </c>
      <c r="I649" s="13">
        <v>0</v>
      </c>
      <c r="J649" s="13">
        <v>0</v>
      </c>
      <c r="K649" s="13">
        <v>0</v>
      </c>
      <c r="L649" s="13">
        <v>0</v>
      </c>
      <c r="M649" s="13">
        <v>0</v>
      </c>
      <c r="N649" s="13">
        <v>0</v>
      </c>
      <c r="O649" s="13">
        <v>0</v>
      </c>
    </row>
    <row r="650" spans="1:15" ht="11.25" x14ac:dyDescent="0.2">
      <c r="A650" s="10">
        <v>2401</v>
      </c>
      <c r="B650" s="12" t="s">
        <v>85</v>
      </c>
      <c r="C650" s="13">
        <v>0</v>
      </c>
      <c r="D650" s="13">
        <v>0</v>
      </c>
      <c r="E650" s="13">
        <v>0</v>
      </c>
      <c r="F650" s="13">
        <v>0</v>
      </c>
      <c r="G650" s="13">
        <v>0</v>
      </c>
      <c r="H650" s="13">
        <v>0</v>
      </c>
      <c r="I650" s="13">
        <v>0</v>
      </c>
      <c r="J650" s="13">
        <v>0</v>
      </c>
      <c r="K650" s="13">
        <v>0</v>
      </c>
      <c r="L650" s="13">
        <v>0</v>
      </c>
      <c r="M650" s="13">
        <v>0</v>
      </c>
      <c r="N650" s="13">
        <v>0</v>
      </c>
      <c r="O650" s="13">
        <v>0</v>
      </c>
    </row>
    <row r="651" spans="1:15" ht="11.25" x14ac:dyDescent="0.2">
      <c r="A651" s="10">
        <v>2402</v>
      </c>
      <c r="B651" s="12" t="s">
        <v>86</v>
      </c>
      <c r="C651" s="13">
        <v>0</v>
      </c>
      <c r="D651" s="13">
        <v>0</v>
      </c>
      <c r="E651" s="13">
        <v>0</v>
      </c>
      <c r="F651" s="13">
        <v>0</v>
      </c>
      <c r="G651" s="13">
        <v>0</v>
      </c>
      <c r="H651" s="13">
        <v>0</v>
      </c>
      <c r="I651" s="13">
        <v>0</v>
      </c>
      <c r="J651" s="13">
        <v>0</v>
      </c>
      <c r="K651" s="13">
        <v>0</v>
      </c>
      <c r="L651" s="13">
        <v>0</v>
      </c>
      <c r="M651" s="13">
        <v>0</v>
      </c>
      <c r="N651" s="13">
        <v>0</v>
      </c>
      <c r="O651" s="13">
        <v>0</v>
      </c>
    </row>
    <row r="652" spans="1:15" ht="11.25" x14ac:dyDescent="0.2">
      <c r="A652" s="10">
        <v>25</v>
      </c>
      <c r="B652" s="12" t="s">
        <v>230</v>
      </c>
      <c r="C652" s="13">
        <v>119815.96</v>
      </c>
      <c r="D652" s="13">
        <v>117493.2</v>
      </c>
      <c r="E652" s="13">
        <v>122074.34</v>
      </c>
      <c r="F652" s="13">
        <v>126256.51</v>
      </c>
      <c r="G652" s="13">
        <v>108874.62</v>
      </c>
      <c r="H652" s="13">
        <v>116941.12</v>
      </c>
      <c r="I652" s="13">
        <v>116216.83</v>
      </c>
      <c r="J652" s="13">
        <v>104255.09</v>
      </c>
      <c r="K652" s="13">
        <v>102563.01</v>
      </c>
      <c r="L652" s="13">
        <v>109373.05</v>
      </c>
      <c r="M652" s="13">
        <v>117756.93</v>
      </c>
      <c r="N652" s="13">
        <v>120211.49</v>
      </c>
      <c r="O652" s="13">
        <v>124076.52</v>
      </c>
    </row>
    <row r="653" spans="1:15" ht="11.25" x14ac:dyDescent="0.2">
      <c r="A653" s="10">
        <v>2501</v>
      </c>
      <c r="B653" s="12" t="s">
        <v>231</v>
      </c>
      <c r="C653" s="13">
        <v>50335.11</v>
      </c>
      <c r="D653" s="13">
        <v>48401.51</v>
      </c>
      <c r="E653" s="13">
        <v>50441.85</v>
      </c>
      <c r="F653" s="13">
        <v>52678.36</v>
      </c>
      <c r="G653" s="13">
        <v>58066.720000000001</v>
      </c>
      <c r="H653" s="13">
        <v>59120.88</v>
      </c>
      <c r="I653" s="13">
        <v>55363.23</v>
      </c>
      <c r="J653" s="13">
        <v>53613.13</v>
      </c>
      <c r="K653" s="13">
        <v>55166.35</v>
      </c>
      <c r="L653" s="13">
        <v>56577.49</v>
      </c>
      <c r="M653" s="13">
        <v>62837.279999999999</v>
      </c>
      <c r="N653" s="13">
        <v>63991.39</v>
      </c>
      <c r="O653" s="13">
        <v>61930.02</v>
      </c>
    </row>
    <row r="654" spans="1:15" ht="11.25" x14ac:dyDescent="0.2">
      <c r="A654" s="10">
        <v>250105</v>
      </c>
      <c r="B654" s="12" t="s">
        <v>201</v>
      </c>
      <c r="C654" s="13">
        <v>19.920000000000002</v>
      </c>
      <c r="D654" s="13">
        <v>20.5</v>
      </c>
      <c r="E654" s="13">
        <v>20.38</v>
      </c>
      <c r="F654" s="13">
        <v>20.69</v>
      </c>
      <c r="G654" s="13">
        <v>20.85</v>
      </c>
      <c r="H654" s="13">
        <v>20.74</v>
      </c>
      <c r="I654" s="13">
        <v>20.99</v>
      </c>
      <c r="J654" s="13">
        <v>21.11</v>
      </c>
      <c r="K654" s="13">
        <v>21.31</v>
      </c>
      <c r="L654" s="13">
        <v>21.4</v>
      </c>
      <c r="M654" s="13">
        <v>21.64</v>
      </c>
      <c r="N654" s="13">
        <v>21.68</v>
      </c>
      <c r="O654" s="13">
        <v>21.63</v>
      </c>
    </row>
    <row r="655" spans="1:15" ht="11.25" x14ac:dyDescent="0.2">
      <c r="A655" s="10">
        <v>250110</v>
      </c>
      <c r="B655" s="12" t="s">
        <v>212</v>
      </c>
      <c r="C655" s="13">
        <v>0</v>
      </c>
      <c r="D655" s="13">
        <v>0</v>
      </c>
      <c r="E655" s="13">
        <v>0</v>
      </c>
      <c r="F655" s="13">
        <v>0</v>
      </c>
      <c r="G655" s="13">
        <v>0</v>
      </c>
      <c r="H655" s="13">
        <v>0</v>
      </c>
      <c r="I655" s="13">
        <v>0</v>
      </c>
      <c r="J655" s="13">
        <v>0</v>
      </c>
      <c r="K655" s="13">
        <v>0</v>
      </c>
      <c r="L655" s="13">
        <v>0</v>
      </c>
      <c r="M655" s="13">
        <v>0</v>
      </c>
      <c r="N655" s="13">
        <v>0</v>
      </c>
      <c r="O655" s="13">
        <v>0</v>
      </c>
    </row>
    <row r="656" spans="1:15" ht="11.25" x14ac:dyDescent="0.2">
      <c r="A656" s="10">
        <v>250115</v>
      </c>
      <c r="B656" s="12" t="s">
        <v>216</v>
      </c>
      <c r="C656" s="13">
        <v>49296.85</v>
      </c>
      <c r="D656" s="13">
        <v>46505.91</v>
      </c>
      <c r="E656" s="13">
        <v>48687.41</v>
      </c>
      <c r="F656" s="13">
        <v>51912.99</v>
      </c>
      <c r="G656" s="13">
        <v>57250.66</v>
      </c>
      <c r="H656" s="13">
        <v>58506.06</v>
      </c>
      <c r="I656" s="13">
        <v>54789.34</v>
      </c>
      <c r="J656" s="13">
        <v>52993.01</v>
      </c>
      <c r="K656" s="13">
        <v>54596.05</v>
      </c>
      <c r="L656" s="13">
        <v>56114.54</v>
      </c>
      <c r="M656" s="13">
        <v>60008.11</v>
      </c>
      <c r="N656" s="13">
        <v>63410.26</v>
      </c>
      <c r="O656" s="13">
        <v>61287.45</v>
      </c>
    </row>
    <row r="657" spans="1:15" ht="11.25" x14ac:dyDescent="0.2">
      <c r="A657" s="10">
        <v>250120</v>
      </c>
      <c r="B657" s="12" t="s">
        <v>232</v>
      </c>
      <c r="C657" s="13">
        <v>0</v>
      </c>
      <c r="D657" s="13">
        <v>0</v>
      </c>
      <c r="E657" s="13">
        <v>0</v>
      </c>
      <c r="F657" s="13">
        <v>0</v>
      </c>
      <c r="G657" s="13">
        <v>0</v>
      </c>
      <c r="H657" s="13">
        <v>0</v>
      </c>
      <c r="I657" s="13">
        <v>0</v>
      </c>
      <c r="J657" s="13">
        <v>0</v>
      </c>
      <c r="K657" s="13">
        <v>0</v>
      </c>
      <c r="L657" s="13">
        <v>0</v>
      </c>
      <c r="M657" s="13">
        <v>0</v>
      </c>
      <c r="N657" s="13">
        <v>0</v>
      </c>
      <c r="O657" s="13">
        <v>0</v>
      </c>
    </row>
    <row r="658" spans="1:15" ht="11.25" x14ac:dyDescent="0.2">
      <c r="A658" s="10">
        <v>250125</v>
      </c>
      <c r="B658" s="12" t="s">
        <v>520</v>
      </c>
      <c r="C658" s="13">
        <v>0</v>
      </c>
      <c r="D658" s="13">
        <v>0</v>
      </c>
      <c r="E658" s="13">
        <v>0</v>
      </c>
      <c r="F658" s="13">
        <v>0</v>
      </c>
      <c r="G658" s="13">
        <v>0</v>
      </c>
      <c r="H658" s="13">
        <v>0</v>
      </c>
      <c r="I658" s="13">
        <v>0</v>
      </c>
      <c r="J658" s="13">
        <v>0</v>
      </c>
      <c r="K658" s="13">
        <v>0</v>
      </c>
      <c r="L658" s="13">
        <v>0</v>
      </c>
      <c r="M658" s="13">
        <v>0</v>
      </c>
      <c r="N658" s="13">
        <v>0</v>
      </c>
      <c r="O658" s="13">
        <v>0</v>
      </c>
    </row>
    <row r="659" spans="1:15" ht="11.25" x14ac:dyDescent="0.2">
      <c r="A659" s="10">
        <v>250130</v>
      </c>
      <c r="B659" s="12" t="s">
        <v>23</v>
      </c>
      <c r="C659" s="13">
        <v>0</v>
      </c>
      <c r="D659" s="13">
        <v>0</v>
      </c>
      <c r="E659" s="13">
        <v>0</v>
      </c>
      <c r="F659" s="13">
        <v>0</v>
      </c>
      <c r="G659" s="13">
        <v>0</v>
      </c>
      <c r="H659" s="13">
        <v>0</v>
      </c>
      <c r="I659" s="13">
        <v>0</v>
      </c>
      <c r="J659" s="13">
        <v>0</v>
      </c>
      <c r="K659" s="13">
        <v>0</v>
      </c>
      <c r="L659" s="13">
        <v>0</v>
      </c>
      <c r="M659" s="13">
        <v>0</v>
      </c>
      <c r="N659" s="13">
        <v>0</v>
      </c>
      <c r="O659" s="13">
        <v>0</v>
      </c>
    </row>
    <row r="660" spans="1:15" ht="11.25" x14ac:dyDescent="0.2">
      <c r="A660" s="10">
        <v>250135</v>
      </c>
      <c r="B660" s="12" t="s">
        <v>233</v>
      </c>
      <c r="C660" s="13">
        <v>1018.34</v>
      </c>
      <c r="D660" s="13">
        <v>1875.1</v>
      </c>
      <c r="E660" s="13">
        <v>1734.07</v>
      </c>
      <c r="F660" s="13">
        <v>744.68</v>
      </c>
      <c r="G660" s="13">
        <v>795.22</v>
      </c>
      <c r="H660" s="13">
        <v>594.08000000000004</v>
      </c>
      <c r="I660" s="13">
        <v>552.89</v>
      </c>
      <c r="J660" s="13">
        <v>599.02</v>
      </c>
      <c r="K660" s="13">
        <v>548.99</v>
      </c>
      <c r="L660" s="13">
        <v>441.55</v>
      </c>
      <c r="M660" s="13">
        <v>2807.53</v>
      </c>
      <c r="N660" s="13">
        <v>559.45000000000005</v>
      </c>
      <c r="O660" s="13">
        <v>620.95000000000005</v>
      </c>
    </row>
    <row r="661" spans="1:15" ht="11.25" x14ac:dyDescent="0.2">
      <c r="A661" s="10">
        <v>250145</v>
      </c>
      <c r="B661" s="12" t="s">
        <v>228</v>
      </c>
      <c r="C661" s="13">
        <v>0</v>
      </c>
      <c r="D661" s="13">
        <v>0</v>
      </c>
      <c r="E661" s="13">
        <v>0</v>
      </c>
      <c r="F661" s="13">
        <v>0</v>
      </c>
      <c r="G661" s="13">
        <v>0</v>
      </c>
      <c r="H661" s="13">
        <v>0</v>
      </c>
      <c r="I661" s="13">
        <v>0</v>
      </c>
      <c r="J661" s="13">
        <v>0</v>
      </c>
      <c r="K661" s="13">
        <v>0</v>
      </c>
      <c r="L661" s="13">
        <v>0</v>
      </c>
      <c r="M661" s="13">
        <v>0</v>
      </c>
      <c r="N661" s="13">
        <v>0</v>
      </c>
      <c r="O661" s="13">
        <v>0</v>
      </c>
    </row>
    <row r="662" spans="1:15" ht="11.25" x14ac:dyDescent="0.2">
      <c r="A662" s="10">
        <v>250150</v>
      </c>
      <c r="B662" s="12" t="s">
        <v>134</v>
      </c>
      <c r="C662" s="13">
        <v>0</v>
      </c>
      <c r="D662" s="13">
        <v>0</v>
      </c>
      <c r="E662" s="13">
        <v>0</v>
      </c>
      <c r="F662" s="13">
        <v>0</v>
      </c>
      <c r="G662" s="13">
        <v>0</v>
      </c>
      <c r="H662" s="13">
        <v>0</v>
      </c>
      <c r="I662" s="13">
        <v>0</v>
      </c>
      <c r="J662" s="13">
        <v>0</v>
      </c>
      <c r="K662" s="13">
        <v>0</v>
      </c>
      <c r="L662" s="13">
        <v>0</v>
      </c>
      <c r="M662" s="13">
        <v>0</v>
      </c>
      <c r="N662" s="13">
        <v>0</v>
      </c>
      <c r="O662" s="13">
        <v>0</v>
      </c>
    </row>
    <row r="663" spans="1:15" ht="11.25" x14ac:dyDescent="0.2">
      <c r="A663" s="10">
        <v>250190</v>
      </c>
      <c r="B663" s="12" t="s">
        <v>43</v>
      </c>
      <c r="C663" s="13">
        <v>0</v>
      </c>
      <c r="D663" s="13">
        <v>0</v>
      </c>
      <c r="E663" s="13">
        <v>0</v>
      </c>
      <c r="F663" s="13">
        <v>0</v>
      </c>
      <c r="G663" s="13">
        <v>0</v>
      </c>
      <c r="H663" s="13">
        <v>0</v>
      </c>
      <c r="I663" s="13">
        <v>0</v>
      </c>
      <c r="J663" s="13">
        <v>0</v>
      </c>
      <c r="K663" s="13">
        <v>0</v>
      </c>
      <c r="L663" s="13">
        <v>0</v>
      </c>
      <c r="M663" s="13">
        <v>0</v>
      </c>
      <c r="N663" s="13">
        <v>0</v>
      </c>
      <c r="O663" s="13">
        <v>0</v>
      </c>
    </row>
    <row r="664" spans="1:15" ht="11.25" x14ac:dyDescent="0.2">
      <c r="A664" s="10">
        <v>2502</v>
      </c>
      <c r="B664" s="12" t="s">
        <v>234</v>
      </c>
      <c r="C664" s="13">
        <v>0</v>
      </c>
      <c r="D664" s="13">
        <v>0</v>
      </c>
      <c r="E664" s="13">
        <v>0</v>
      </c>
      <c r="F664" s="13">
        <v>0</v>
      </c>
      <c r="G664" s="13">
        <v>0</v>
      </c>
      <c r="H664" s="13">
        <v>0</v>
      </c>
      <c r="I664" s="13">
        <v>0</v>
      </c>
      <c r="J664" s="13">
        <v>0</v>
      </c>
      <c r="K664" s="13">
        <v>0</v>
      </c>
      <c r="L664" s="13">
        <v>0</v>
      </c>
      <c r="M664" s="13">
        <v>0</v>
      </c>
      <c r="N664" s="13">
        <v>0</v>
      </c>
      <c r="O664" s="13">
        <v>0</v>
      </c>
    </row>
    <row r="665" spans="1:15" ht="11.25" x14ac:dyDescent="0.2">
      <c r="A665" s="10">
        <v>2503</v>
      </c>
      <c r="B665" s="12" t="s">
        <v>235</v>
      </c>
      <c r="C665" s="13">
        <v>31716.2</v>
      </c>
      <c r="D665" s="13">
        <v>33085.379999999997</v>
      </c>
      <c r="E665" s="13">
        <v>34669.74</v>
      </c>
      <c r="F665" s="13">
        <v>35408.21</v>
      </c>
      <c r="G665" s="13">
        <v>30410.639999999999</v>
      </c>
      <c r="H665" s="13">
        <v>28036.1</v>
      </c>
      <c r="I665" s="13">
        <v>31303.73</v>
      </c>
      <c r="J665" s="13">
        <v>31357.31</v>
      </c>
      <c r="K665" s="13">
        <v>29406.13</v>
      </c>
      <c r="L665" s="13">
        <v>31076.01</v>
      </c>
      <c r="M665" s="13">
        <v>32822.370000000003</v>
      </c>
      <c r="N665" s="13">
        <v>30932.61</v>
      </c>
      <c r="O665" s="13">
        <v>28651.37</v>
      </c>
    </row>
    <row r="666" spans="1:15" ht="11.25" x14ac:dyDescent="0.2">
      <c r="A666" s="10">
        <v>250305</v>
      </c>
      <c r="B666" s="12" t="s">
        <v>236</v>
      </c>
      <c r="C666" s="13">
        <v>0</v>
      </c>
      <c r="D666" s="13">
        <v>0</v>
      </c>
      <c r="E666" s="13">
        <v>0</v>
      </c>
      <c r="F666" s="13">
        <v>0</v>
      </c>
      <c r="G666" s="13">
        <v>0</v>
      </c>
      <c r="H666" s="13">
        <v>0</v>
      </c>
      <c r="I666" s="13">
        <v>0</v>
      </c>
      <c r="J666" s="13">
        <v>0</v>
      </c>
      <c r="K666" s="13">
        <v>1.41</v>
      </c>
      <c r="L666" s="13">
        <v>11.69</v>
      </c>
      <c r="M666" s="13">
        <v>11.69</v>
      </c>
      <c r="N666" s="13">
        <v>21.56</v>
      </c>
      <c r="O666" s="13">
        <v>13.48</v>
      </c>
    </row>
    <row r="667" spans="1:15" ht="11.25" x14ac:dyDescent="0.2">
      <c r="A667" s="10">
        <v>250310</v>
      </c>
      <c r="B667" s="12" t="s">
        <v>237</v>
      </c>
      <c r="C667" s="13">
        <v>23285.91</v>
      </c>
      <c r="D667" s="13">
        <v>24408.29</v>
      </c>
      <c r="E667" s="13">
        <v>25183.65</v>
      </c>
      <c r="F667" s="13">
        <v>25412.02</v>
      </c>
      <c r="G667" s="13">
        <v>26171.3</v>
      </c>
      <c r="H667" s="13">
        <v>24124.07</v>
      </c>
      <c r="I667" s="13">
        <v>25308.959999999999</v>
      </c>
      <c r="J667" s="13">
        <v>26348.82</v>
      </c>
      <c r="K667" s="13">
        <v>24697.81</v>
      </c>
      <c r="L667" s="13">
        <v>25631.360000000001</v>
      </c>
      <c r="M667" s="13">
        <v>26941.8</v>
      </c>
      <c r="N667" s="13">
        <v>25726.33</v>
      </c>
      <c r="O667" s="13">
        <v>22173.55</v>
      </c>
    </row>
    <row r="668" spans="1:15" ht="11.25" x14ac:dyDescent="0.2">
      <c r="A668" s="10">
        <v>250315</v>
      </c>
      <c r="B668" s="12" t="s">
        <v>238</v>
      </c>
      <c r="C668" s="13">
        <v>2244.46</v>
      </c>
      <c r="D668" s="13">
        <v>1680.71</v>
      </c>
      <c r="E668" s="13">
        <v>1647.59</v>
      </c>
      <c r="F668" s="13">
        <v>1806.67</v>
      </c>
      <c r="G668" s="13">
        <v>1775.66</v>
      </c>
      <c r="H668" s="13">
        <v>1728.15</v>
      </c>
      <c r="I668" s="13">
        <v>1778.82</v>
      </c>
      <c r="J668" s="13">
        <v>1830.05</v>
      </c>
      <c r="K668" s="13">
        <v>1878.66</v>
      </c>
      <c r="L668" s="13">
        <v>1860.32</v>
      </c>
      <c r="M668" s="13">
        <v>1886.97</v>
      </c>
      <c r="N668" s="13">
        <v>1834.45</v>
      </c>
      <c r="O668" s="13">
        <v>2430.77</v>
      </c>
    </row>
    <row r="669" spans="1:15" ht="11.25" x14ac:dyDescent="0.2">
      <c r="A669" s="10">
        <v>250320</v>
      </c>
      <c r="B669" s="12" t="s">
        <v>239</v>
      </c>
      <c r="C669" s="13">
        <v>151.80000000000001</v>
      </c>
      <c r="D669" s="13">
        <v>88.43</v>
      </c>
      <c r="E669" s="13">
        <v>86.52</v>
      </c>
      <c r="F669" s="13">
        <v>100.48</v>
      </c>
      <c r="G669" s="13">
        <v>124.24</v>
      </c>
      <c r="H669" s="13">
        <v>122.88</v>
      </c>
      <c r="I669" s="13">
        <v>129.53</v>
      </c>
      <c r="J669" s="13">
        <v>122.68</v>
      </c>
      <c r="K669" s="13">
        <v>165.42</v>
      </c>
      <c r="L669" s="13">
        <v>116.66</v>
      </c>
      <c r="M669" s="13">
        <v>137.12</v>
      </c>
      <c r="N669" s="13">
        <v>148.19999999999999</v>
      </c>
      <c r="O669" s="13">
        <v>109.44</v>
      </c>
    </row>
    <row r="670" spans="1:15" ht="11.25" x14ac:dyDescent="0.2">
      <c r="A670" s="10">
        <v>250325</v>
      </c>
      <c r="B670" s="12" t="s">
        <v>240</v>
      </c>
      <c r="C670" s="13">
        <v>6034.03</v>
      </c>
      <c r="D670" s="13">
        <v>6907.96</v>
      </c>
      <c r="E670" s="13">
        <v>7751.98</v>
      </c>
      <c r="F670" s="13">
        <v>8089.04</v>
      </c>
      <c r="G670" s="13">
        <v>2339.44</v>
      </c>
      <c r="H670" s="13">
        <v>2061.0100000000002</v>
      </c>
      <c r="I670" s="13">
        <v>4086.43</v>
      </c>
      <c r="J670" s="13">
        <v>3055.75</v>
      </c>
      <c r="K670" s="13">
        <v>2662.82</v>
      </c>
      <c r="L670" s="13">
        <v>3455.98</v>
      </c>
      <c r="M670" s="13">
        <v>3844.79</v>
      </c>
      <c r="N670" s="13">
        <v>3202.08</v>
      </c>
      <c r="O670" s="13">
        <v>3924.13</v>
      </c>
    </row>
    <row r="671" spans="1:15" ht="11.25" x14ac:dyDescent="0.2">
      <c r="A671" s="10">
        <v>250330</v>
      </c>
      <c r="B671" s="12" t="s">
        <v>241</v>
      </c>
      <c r="C671" s="13">
        <v>0</v>
      </c>
      <c r="D671" s="13">
        <v>0</v>
      </c>
      <c r="E671" s="13">
        <v>0</v>
      </c>
      <c r="F671" s="13">
        <v>0</v>
      </c>
      <c r="G671" s="13">
        <v>0</v>
      </c>
      <c r="H671" s="13">
        <v>0</v>
      </c>
      <c r="I671" s="13">
        <v>0</v>
      </c>
      <c r="J671" s="13">
        <v>0</v>
      </c>
      <c r="K671" s="13">
        <v>0</v>
      </c>
      <c r="L671" s="13">
        <v>0</v>
      </c>
      <c r="M671" s="13">
        <v>0</v>
      </c>
      <c r="N671" s="13">
        <v>0</v>
      </c>
      <c r="O671" s="13">
        <v>0</v>
      </c>
    </row>
    <row r="672" spans="1:15" ht="11.25" x14ac:dyDescent="0.2">
      <c r="A672" s="10">
        <v>250390</v>
      </c>
      <c r="B672" s="12" t="s">
        <v>102</v>
      </c>
      <c r="C672" s="13">
        <v>0</v>
      </c>
      <c r="D672" s="13">
        <v>0</v>
      </c>
      <c r="E672" s="13">
        <v>0</v>
      </c>
      <c r="F672" s="13">
        <v>0</v>
      </c>
      <c r="G672" s="13">
        <v>0</v>
      </c>
      <c r="H672" s="13">
        <v>0</v>
      </c>
      <c r="I672" s="13">
        <v>0</v>
      </c>
      <c r="J672" s="13">
        <v>0</v>
      </c>
      <c r="K672" s="13">
        <v>0</v>
      </c>
      <c r="L672" s="13">
        <v>0</v>
      </c>
      <c r="M672" s="13">
        <v>0</v>
      </c>
      <c r="N672" s="13">
        <v>0</v>
      </c>
      <c r="O672" s="13">
        <v>0</v>
      </c>
    </row>
    <row r="673" spans="1:15" ht="11.25" x14ac:dyDescent="0.2">
      <c r="A673" s="10">
        <v>2504</v>
      </c>
      <c r="B673" s="12" t="s">
        <v>242</v>
      </c>
      <c r="C673" s="13">
        <v>7501.48</v>
      </c>
      <c r="D673" s="13">
        <v>7076.62</v>
      </c>
      <c r="E673" s="13">
        <v>6833.08</v>
      </c>
      <c r="F673" s="13">
        <v>5627.6</v>
      </c>
      <c r="G673" s="13">
        <v>5609.77</v>
      </c>
      <c r="H673" s="13">
        <v>6092.94</v>
      </c>
      <c r="I673" s="13">
        <v>5700.45</v>
      </c>
      <c r="J673" s="13">
        <v>6140.21</v>
      </c>
      <c r="K673" s="13">
        <v>6447.07</v>
      </c>
      <c r="L673" s="13">
        <v>6372.66</v>
      </c>
      <c r="M673" s="13">
        <v>6405.49</v>
      </c>
      <c r="N673" s="13">
        <v>6480.22</v>
      </c>
      <c r="O673" s="13">
        <v>9030</v>
      </c>
    </row>
    <row r="674" spans="1:15" ht="11.25" x14ac:dyDescent="0.2">
      <c r="A674" s="10">
        <v>250405</v>
      </c>
      <c r="B674" s="12" t="s">
        <v>243</v>
      </c>
      <c r="C674" s="13">
        <v>2402.6</v>
      </c>
      <c r="D674" s="13">
        <v>1705.56</v>
      </c>
      <c r="E674" s="13">
        <v>1455.32</v>
      </c>
      <c r="F674" s="13">
        <v>1784.6</v>
      </c>
      <c r="G674" s="13">
        <v>1663.99</v>
      </c>
      <c r="H674" s="13">
        <v>2001.81</v>
      </c>
      <c r="I674" s="13">
        <v>1582.33</v>
      </c>
      <c r="J674" s="13">
        <v>1810.66</v>
      </c>
      <c r="K674" s="13">
        <v>2114.5</v>
      </c>
      <c r="L674" s="13">
        <v>1880.08</v>
      </c>
      <c r="M674" s="13">
        <v>1882.6</v>
      </c>
      <c r="N674" s="13">
        <v>1834.78</v>
      </c>
      <c r="O674" s="13">
        <v>2504.7600000000002</v>
      </c>
    </row>
    <row r="675" spans="1:15" ht="11.25" x14ac:dyDescent="0.2">
      <c r="A675" s="10">
        <v>250490</v>
      </c>
      <c r="B675" s="12" t="s">
        <v>244</v>
      </c>
      <c r="C675" s="13">
        <v>5098.8900000000003</v>
      </c>
      <c r="D675" s="13">
        <v>5371.07</v>
      </c>
      <c r="E675" s="13">
        <v>5377.77</v>
      </c>
      <c r="F675" s="13">
        <v>3843</v>
      </c>
      <c r="G675" s="13">
        <v>3945.77</v>
      </c>
      <c r="H675" s="13">
        <v>4091.13</v>
      </c>
      <c r="I675" s="13">
        <v>4118.12</v>
      </c>
      <c r="J675" s="13">
        <v>4329.55</v>
      </c>
      <c r="K675" s="13">
        <v>4332.57</v>
      </c>
      <c r="L675" s="13">
        <v>4492.58</v>
      </c>
      <c r="M675" s="13">
        <v>4522.8999999999996</v>
      </c>
      <c r="N675" s="13">
        <v>4645.45</v>
      </c>
      <c r="O675" s="13">
        <v>6525.24</v>
      </c>
    </row>
    <row r="676" spans="1:15" ht="11.25" x14ac:dyDescent="0.2">
      <c r="A676" s="10">
        <v>2505</v>
      </c>
      <c r="B676" s="12" t="s">
        <v>245</v>
      </c>
      <c r="C676" s="13">
        <v>12102.02</v>
      </c>
      <c r="D676" s="13">
        <v>13682.02</v>
      </c>
      <c r="E676" s="13">
        <v>14877.72</v>
      </c>
      <c r="F676" s="13">
        <v>15355.22</v>
      </c>
      <c r="G676" s="13">
        <v>2914.74</v>
      </c>
      <c r="H676" s="13">
        <v>2919.76</v>
      </c>
      <c r="I676" s="13">
        <v>5789.11</v>
      </c>
      <c r="J676" s="13">
        <v>4328.9799999999996</v>
      </c>
      <c r="K676" s="13">
        <v>3772.33</v>
      </c>
      <c r="L676" s="13">
        <v>4895.96</v>
      </c>
      <c r="M676" s="13">
        <v>5446.78</v>
      </c>
      <c r="N676" s="13">
        <v>4536.28</v>
      </c>
      <c r="O676" s="13">
        <v>8980.6299999999992</v>
      </c>
    </row>
    <row r="677" spans="1:15" ht="11.25" x14ac:dyDescent="0.2">
      <c r="A677" s="10">
        <v>250505</v>
      </c>
      <c r="B677" s="12" t="s">
        <v>246</v>
      </c>
      <c r="C677" s="13">
        <v>12102.02</v>
      </c>
      <c r="D677" s="13">
        <v>13340.09</v>
      </c>
      <c r="E677" s="13">
        <v>14535.79</v>
      </c>
      <c r="F677" s="13">
        <v>15013.29</v>
      </c>
      <c r="G677" s="13">
        <v>2914.74</v>
      </c>
      <c r="H677" s="13">
        <v>2919.76</v>
      </c>
      <c r="I677" s="13">
        <v>5789.11</v>
      </c>
      <c r="J677" s="13">
        <v>4328.9799999999996</v>
      </c>
      <c r="K677" s="13">
        <v>3772.33</v>
      </c>
      <c r="L677" s="13">
        <v>4895.96</v>
      </c>
      <c r="M677" s="13">
        <v>5446.78</v>
      </c>
      <c r="N677" s="13">
        <v>4536.28</v>
      </c>
      <c r="O677" s="13">
        <v>8980.6299999999992</v>
      </c>
    </row>
    <row r="678" spans="1:15" ht="11.25" x14ac:dyDescent="0.2">
      <c r="A678" s="10">
        <v>250510</v>
      </c>
      <c r="B678" s="12" t="s">
        <v>247</v>
      </c>
      <c r="C678" s="13">
        <v>0</v>
      </c>
      <c r="D678" s="13">
        <v>0</v>
      </c>
      <c r="E678" s="13">
        <v>0</v>
      </c>
      <c r="F678" s="13">
        <v>0</v>
      </c>
      <c r="G678" s="13">
        <v>0</v>
      </c>
      <c r="H678" s="13">
        <v>0</v>
      </c>
      <c r="I678" s="13">
        <v>0</v>
      </c>
      <c r="J678" s="13">
        <v>0</v>
      </c>
      <c r="K678" s="13">
        <v>0</v>
      </c>
      <c r="L678" s="13">
        <v>0</v>
      </c>
      <c r="M678" s="13">
        <v>0</v>
      </c>
      <c r="N678" s="13">
        <v>0</v>
      </c>
      <c r="O678" s="13">
        <v>0</v>
      </c>
    </row>
    <row r="679" spans="1:15" ht="11.25" x14ac:dyDescent="0.2">
      <c r="A679" s="10">
        <v>250590</v>
      </c>
      <c r="B679" s="12" t="s">
        <v>248</v>
      </c>
      <c r="C679" s="13">
        <v>0</v>
      </c>
      <c r="D679" s="13">
        <v>341.93</v>
      </c>
      <c r="E679" s="13">
        <v>341.93</v>
      </c>
      <c r="F679" s="13">
        <v>341.93</v>
      </c>
      <c r="G679" s="13">
        <v>0</v>
      </c>
      <c r="H679" s="13">
        <v>0</v>
      </c>
      <c r="I679" s="13">
        <v>0</v>
      </c>
      <c r="J679" s="13">
        <v>0</v>
      </c>
      <c r="K679" s="13">
        <v>0</v>
      </c>
      <c r="L679" s="13">
        <v>0</v>
      </c>
      <c r="M679" s="13">
        <v>0</v>
      </c>
      <c r="N679" s="13">
        <v>0</v>
      </c>
      <c r="O679" s="13">
        <v>0</v>
      </c>
    </row>
    <row r="680" spans="1:15" ht="11.25" x14ac:dyDescent="0.2">
      <c r="A680" s="10">
        <v>2506</v>
      </c>
      <c r="B680" s="12" t="s">
        <v>249</v>
      </c>
      <c r="C680" s="13">
        <v>8870.8799999999992</v>
      </c>
      <c r="D680" s="13">
        <v>5615.43</v>
      </c>
      <c r="E680" s="13">
        <v>6270.51</v>
      </c>
      <c r="F680" s="13">
        <v>10095.120000000001</v>
      </c>
      <c r="G680" s="13">
        <v>4377.76</v>
      </c>
      <c r="H680" s="13">
        <v>8417.2199999999993</v>
      </c>
      <c r="I680" s="13">
        <v>10592.88</v>
      </c>
      <c r="J680" s="13">
        <v>4518.53</v>
      </c>
      <c r="K680" s="13">
        <v>3519.34</v>
      </c>
      <c r="L680" s="13">
        <v>5854.73</v>
      </c>
      <c r="M680" s="13">
        <v>5292.64</v>
      </c>
      <c r="N680" s="13">
        <v>9664.2999999999993</v>
      </c>
      <c r="O680" s="13">
        <v>11290.6</v>
      </c>
    </row>
    <row r="681" spans="1:15" ht="11.25" x14ac:dyDescent="0.2">
      <c r="A681" s="10">
        <v>2507</v>
      </c>
      <c r="B681" s="12" t="s">
        <v>250</v>
      </c>
      <c r="C681" s="13">
        <v>0</v>
      </c>
      <c r="D681" s="13">
        <v>0</v>
      </c>
      <c r="E681" s="13">
        <v>0</v>
      </c>
      <c r="F681" s="13">
        <v>0</v>
      </c>
      <c r="G681" s="13">
        <v>0</v>
      </c>
      <c r="H681" s="13">
        <v>0</v>
      </c>
      <c r="I681" s="13">
        <v>0</v>
      </c>
      <c r="J681" s="13">
        <v>0</v>
      </c>
      <c r="K681" s="13">
        <v>0</v>
      </c>
      <c r="L681" s="13">
        <v>0</v>
      </c>
      <c r="M681" s="13">
        <v>0</v>
      </c>
      <c r="N681" s="13">
        <v>0</v>
      </c>
      <c r="O681" s="13">
        <v>0</v>
      </c>
    </row>
    <row r="682" spans="1:15" ht="11.25" x14ac:dyDescent="0.2">
      <c r="A682" s="10">
        <v>2510</v>
      </c>
      <c r="B682" s="12" t="s">
        <v>251</v>
      </c>
      <c r="C682" s="13">
        <v>0</v>
      </c>
      <c r="D682" s="13">
        <v>0</v>
      </c>
      <c r="E682" s="13">
        <v>0</v>
      </c>
      <c r="F682" s="13">
        <v>0</v>
      </c>
      <c r="G682" s="13">
        <v>0</v>
      </c>
      <c r="H682" s="13">
        <v>0</v>
      </c>
      <c r="I682" s="13">
        <v>0</v>
      </c>
      <c r="J682" s="13">
        <v>0</v>
      </c>
      <c r="K682" s="13">
        <v>0</v>
      </c>
      <c r="L682" s="13">
        <v>0</v>
      </c>
      <c r="M682" s="13">
        <v>0</v>
      </c>
      <c r="N682" s="13">
        <v>0</v>
      </c>
      <c r="O682" s="13">
        <v>0</v>
      </c>
    </row>
    <row r="683" spans="1:15" ht="11.25" x14ac:dyDescent="0.2">
      <c r="A683" s="10">
        <v>2511</v>
      </c>
      <c r="B683" s="12" t="s">
        <v>521</v>
      </c>
      <c r="C683" s="13">
        <v>0</v>
      </c>
      <c r="D683" s="13">
        <v>0</v>
      </c>
      <c r="E683" s="13">
        <v>0</v>
      </c>
      <c r="F683" s="13">
        <v>0</v>
      </c>
      <c r="G683" s="13">
        <v>0</v>
      </c>
      <c r="H683" s="13">
        <v>0</v>
      </c>
      <c r="I683" s="13">
        <v>0</v>
      </c>
      <c r="J683" s="13">
        <v>0</v>
      </c>
      <c r="K683" s="13">
        <v>0</v>
      </c>
      <c r="L683" s="13">
        <v>0</v>
      </c>
      <c r="M683" s="13">
        <v>0</v>
      </c>
      <c r="N683" s="13">
        <v>0</v>
      </c>
      <c r="O683" s="13">
        <v>0</v>
      </c>
    </row>
    <row r="684" spans="1:15" ht="11.25" x14ac:dyDescent="0.2">
      <c r="A684" s="10">
        <v>2590</v>
      </c>
      <c r="B684" s="12" t="s">
        <v>252</v>
      </c>
      <c r="C684" s="13">
        <v>9290.26</v>
      </c>
      <c r="D684" s="13">
        <v>9632.24</v>
      </c>
      <c r="E684" s="13">
        <v>8981.44</v>
      </c>
      <c r="F684" s="13">
        <v>7091.99</v>
      </c>
      <c r="G684" s="13">
        <v>7494.99</v>
      </c>
      <c r="H684" s="13">
        <v>12354.22</v>
      </c>
      <c r="I684" s="13">
        <v>7467.43</v>
      </c>
      <c r="J684" s="13">
        <v>4296.92</v>
      </c>
      <c r="K684" s="13">
        <v>4251.79</v>
      </c>
      <c r="L684" s="13">
        <v>4596.2</v>
      </c>
      <c r="M684" s="13">
        <v>4952.3599999999997</v>
      </c>
      <c r="N684" s="13">
        <v>4606.6899999999996</v>
      </c>
      <c r="O684" s="13">
        <v>4193.8999999999996</v>
      </c>
    </row>
    <row r="685" spans="1:15" ht="11.25" x14ac:dyDescent="0.2">
      <c r="A685" s="10">
        <v>259010</v>
      </c>
      <c r="B685" s="12" t="s">
        <v>522</v>
      </c>
      <c r="C685" s="13">
        <v>0</v>
      </c>
      <c r="D685" s="13">
        <v>0</v>
      </c>
      <c r="E685" s="13">
        <v>0</v>
      </c>
      <c r="F685" s="13">
        <v>0</v>
      </c>
      <c r="G685" s="13">
        <v>0</v>
      </c>
      <c r="H685" s="13">
        <v>0</v>
      </c>
      <c r="I685" s="13">
        <v>0</v>
      </c>
      <c r="J685" s="13">
        <v>0</v>
      </c>
      <c r="K685" s="13">
        <v>0</v>
      </c>
      <c r="L685" s="13">
        <v>0</v>
      </c>
      <c r="M685" s="13">
        <v>0</v>
      </c>
      <c r="N685" s="13">
        <v>0</v>
      </c>
      <c r="O685" s="13">
        <v>0</v>
      </c>
    </row>
    <row r="686" spans="1:15" ht="11.25" x14ac:dyDescent="0.2">
      <c r="A686" s="10">
        <v>259015</v>
      </c>
      <c r="B686" s="12" t="s">
        <v>253</v>
      </c>
      <c r="C686" s="13">
        <v>372.14</v>
      </c>
      <c r="D686" s="13">
        <v>372.14</v>
      </c>
      <c r="E686" s="13">
        <v>369.54</v>
      </c>
      <c r="F686" s="13">
        <v>369.54</v>
      </c>
      <c r="G686" s="13">
        <v>369.54</v>
      </c>
      <c r="H686" s="13">
        <v>369.54</v>
      </c>
      <c r="I686" s="13">
        <v>369.54</v>
      </c>
      <c r="J686" s="13">
        <v>369.54</v>
      </c>
      <c r="K686" s="13">
        <v>369.54</v>
      </c>
      <c r="L686" s="13">
        <v>369.54</v>
      </c>
      <c r="M686" s="13">
        <v>369.54</v>
      </c>
      <c r="N686" s="13">
        <v>369.54</v>
      </c>
      <c r="O686" s="13">
        <v>369.54</v>
      </c>
    </row>
    <row r="687" spans="1:15" ht="11.25" x14ac:dyDescent="0.2">
      <c r="A687" s="10">
        <v>259090</v>
      </c>
      <c r="B687" s="12" t="s">
        <v>254</v>
      </c>
      <c r="C687" s="13">
        <v>8918.1200000000008</v>
      </c>
      <c r="D687" s="13">
        <v>9260.1</v>
      </c>
      <c r="E687" s="13">
        <v>8611.9</v>
      </c>
      <c r="F687" s="13">
        <v>6722.45</v>
      </c>
      <c r="G687" s="13">
        <v>7125.46</v>
      </c>
      <c r="H687" s="13">
        <v>11984.68</v>
      </c>
      <c r="I687" s="13">
        <v>7097.89</v>
      </c>
      <c r="J687" s="13">
        <v>3927.38</v>
      </c>
      <c r="K687" s="13">
        <v>3882.25</v>
      </c>
      <c r="L687" s="13">
        <v>4226.66</v>
      </c>
      <c r="M687" s="13">
        <v>4582.83</v>
      </c>
      <c r="N687" s="13">
        <v>4237.16</v>
      </c>
      <c r="O687" s="13">
        <v>3824.37</v>
      </c>
    </row>
    <row r="688" spans="1:15" ht="11.25" x14ac:dyDescent="0.2">
      <c r="A688" s="10">
        <v>26</v>
      </c>
      <c r="B688" s="12" t="s">
        <v>255</v>
      </c>
      <c r="C688" s="13">
        <v>348019.41</v>
      </c>
      <c r="D688" s="13">
        <v>330600.65000000002</v>
      </c>
      <c r="E688" s="13">
        <v>314762.14</v>
      </c>
      <c r="F688" s="13">
        <v>285293.71000000002</v>
      </c>
      <c r="G688" s="13">
        <v>265829.64</v>
      </c>
      <c r="H688" s="13">
        <v>245354.76</v>
      </c>
      <c r="I688" s="13">
        <v>415774.2</v>
      </c>
      <c r="J688" s="13">
        <v>395759.03</v>
      </c>
      <c r="K688" s="13">
        <v>375707.13</v>
      </c>
      <c r="L688" s="13">
        <v>445532</v>
      </c>
      <c r="M688" s="13">
        <v>434280.83</v>
      </c>
      <c r="N688" s="13">
        <v>498084.16</v>
      </c>
      <c r="O688" s="13">
        <v>477253.15</v>
      </c>
    </row>
    <row r="689" spans="1:15" ht="11.25" x14ac:dyDescent="0.2">
      <c r="A689" s="10">
        <v>2601</v>
      </c>
      <c r="B689" s="12" t="s">
        <v>256</v>
      </c>
      <c r="C689" s="13">
        <v>0</v>
      </c>
      <c r="D689" s="13">
        <v>0</v>
      </c>
      <c r="E689" s="13">
        <v>0</v>
      </c>
      <c r="F689" s="13">
        <v>0</v>
      </c>
      <c r="G689" s="13">
        <v>0</v>
      </c>
      <c r="H689" s="13">
        <v>0</v>
      </c>
      <c r="I689" s="13">
        <v>0</v>
      </c>
      <c r="J689" s="13">
        <v>0</v>
      </c>
      <c r="K689" s="13">
        <v>0</v>
      </c>
      <c r="L689" s="13">
        <v>0</v>
      </c>
      <c r="M689" s="13">
        <v>0</v>
      </c>
      <c r="N689" s="13">
        <v>0</v>
      </c>
      <c r="O689" s="13">
        <v>0</v>
      </c>
    </row>
    <row r="690" spans="1:15" ht="11.25" x14ac:dyDescent="0.2">
      <c r="A690" s="10">
        <v>2602</v>
      </c>
      <c r="B690" s="12" t="s">
        <v>523</v>
      </c>
      <c r="C690" s="13">
        <v>211191.45</v>
      </c>
      <c r="D690" s="13">
        <v>202099.69</v>
      </c>
      <c r="E690" s="13">
        <v>193133.28</v>
      </c>
      <c r="F690" s="13">
        <v>173574.37</v>
      </c>
      <c r="G690" s="13">
        <v>161071.54</v>
      </c>
      <c r="H690" s="13">
        <v>150652.12</v>
      </c>
      <c r="I690" s="13">
        <v>325814.62</v>
      </c>
      <c r="J690" s="13">
        <v>310603.82</v>
      </c>
      <c r="K690" s="13">
        <v>295360.01</v>
      </c>
      <c r="L690" s="13">
        <v>280008.55</v>
      </c>
      <c r="M690" s="13">
        <v>273963.03000000003</v>
      </c>
      <c r="N690" s="13">
        <v>248923.33</v>
      </c>
      <c r="O690" s="13">
        <v>239315.86</v>
      </c>
    </row>
    <row r="691" spans="1:15" ht="11.25" x14ac:dyDescent="0.2">
      <c r="A691" s="10">
        <v>260205</v>
      </c>
      <c r="B691" s="12" t="s">
        <v>27</v>
      </c>
      <c r="C691" s="13">
        <v>0</v>
      </c>
      <c r="D691" s="13">
        <v>0</v>
      </c>
      <c r="E691" s="13">
        <v>0</v>
      </c>
      <c r="F691" s="13">
        <v>0</v>
      </c>
      <c r="G691" s="13">
        <v>0</v>
      </c>
      <c r="H691" s="13">
        <v>0</v>
      </c>
      <c r="I691" s="13">
        <v>0</v>
      </c>
      <c r="J691" s="13">
        <v>0</v>
      </c>
      <c r="K691" s="13">
        <v>0</v>
      </c>
      <c r="L691" s="13">
        <v>0</v>
      </c>
      <c r="M691" s="13">
        <v>0</v>
      </c>
      <c r="N691" s="13">
        <v>0</v>
      </c>
      <c r="O691" s="13">
        <v>0</v>
      </c>
    </row>
    <row r="692" spans="1:15" ht="11.25" x14ac:dyDescent="0.2">
      <c r="A692" s="10">
        <v>260210</v>
      </c>
      <c r="B692" s="12" t="s">
        <v>28</v>
      </c>
      <c r="C692" s="13">
        <v>0</v>
      </c>
      <c r="D692" s="13">
        <v>0</v>
      </c>
      <c r="E692" s="13">
        <v>0</v>
      </c>
      <c r="F692" s="13">
        <v>0</v>
      </c>
      <c r="G692" s="13">
        <v>0</v>
      </c>
      <c r="H692" s="13">
        <v>0</v>
      </c>
      <c r="I692" s="13">
        <v>0</v>
      </c>
      <c r="J692" s="13">
        <v>0</v>
      </c>
      <c r="K692" s="13">
        <v>0</v>
      </c>
      <c r="L692" s="13">
        <v>0</v>
      </c>
      <c r="M692" s="13">
        <v>0</v>
      </c>
      <c r="N692" s="13">
        <v>0</v>
      </c>
      <c r="O692" s="13">
        <v>0</v>
      </c>
    </row>
    <row r="693" spans="1:15" ht="11.25" x14ac:dyDescent="0.2">
      <c r="A693" s="10">
        <v>260215</v>
      </c>
      <c r="B693" s="12" t="s">
        <v>29</v>
      </c>
      <c r="C693" s="13">
        <v>0</v>
      </c>
      <c r="D693" s="13">
        <v>0</v>
      </c>
      <c r="E693" s="13">
        <v>0</v>
      </c>
      <c r="F693" s="13">
        <v>0</v>
      </c>
      <c r="G693" s="13">
        <v>0</v>
      </c>
      <c r="H693" s="13">
        <v>0</v>
      </c>
      <c r="I693" s="13">
        <v>0</v>
      </c>
      <c r="J693" s="13">
        <v>0</v>
      </c>
      <c r="K693" s="13">
        <v>0</v>
      </c>
      <c r="L693" s="13">
        <v>0</v>
      </c>
      <c r="M693" s="13">
        <v>0</v>
      </c>
      <c r="N693" s="13">
        <v>0</v>
      </c>
      <c r="O693" s="13">
        <v>0</v>
      </c>
    </row>
    <row r="694" spans="1:15" ht="11.25" x14ac:dyDescent="0.2">
      <c r="A694" s="10">
        <v>260220</v>
      </c>
      <c r="B694" s="12" t="s">
        <v>30</v>
      </c>
      <c r="C694" s="13">
        <v>0</v>
      </c>
      <c r="D694" s="13">
        <v>0</v>
      </c>
      <c r="E694" s="13">
        <v>0</v>
      </c>
      <c r="F694" s="13">
        <v>0</v>
      </c>
      <c r="G694" s="13">
        <v>0</v>
      </c>
      <c r="H694" s="13">
        <v>0</v>
      </c>
      <c r="I694" s="13">
        <v>0</v>
      </c>
      <c r="J694" s="13">
        <v>0</v>
      </c>
      <c r="K694" s="13">
        <v>0</v>
      </c>
      <c r="L694" s="13">
        <v>0</v>
      </c>
      <c r="M694" s="13">
        <v>0</v>
      </c>
      <c r="N694" s="13">
        <v>0</v>
      </c>
      <c r="O694" s="13">
        <v>0</v>
      </c>
    </row>
    <row r="695" spans="1:15" ht="11.25" x14ac:dyDescent="0.2">
      <c r="A695" s="10">
        <v>260225</v>
      </c>
      <c r="B695" s="12" t="s">
        <v>31</v>
      </c>
      <c r="C695" s="13">
        <v>0</v>
      </c>
      <c r="D695" s="13">
        <v>0</v>
      </c>
      <c r="E695" s="13">
        <v>0</v>
      </c>
      <c r="F695" s="13">
        <v>0</v>
      </c>
      <c r="G695" s="13">
        <v>0</v>
      </c>
      <c r="H695" s="13">
        <v>0</v>
      </c>
      <c r="I695" s="13">
        <v>0</v>
      </c>
      <c r="J695" s="13">
        <v>0</v>
      </c>
      <c r="K695" s="13">
        <v>0</v>
      </c>
      <c r="L695" s="13">
        <v>0</v>
      </c>
      <c r="M695" s="13">
        <v>0</v>
      </c>
      <c r="N695" s="13">
        <v>0</v>
      </c>
      <c r="O695" s="13">
        <v>0</v>
      </c>
    </row>
    <row r="696" spans="1:15" ht="11.25" x14ac:dyDescent="0.2">
      <c r="A696" s="10">
        <v>260250</v>
      </c>
      <c r="B696" s="12" t="s">
        <v>524</v>
      </c>
      <c r="C696" s="13">
        <v>8920.7099999999991</v>
      </c>
      <c r="D696" s="13">
        <v>15671.4</v>
      </c>
      <c r="E696" s="13">
        <v>17067.45</v>
      </c>
      <c r="F696" s="13">
        <v>12502.83</v>
      </c>
      <c r="G696" s="13">
        <v>7006.43</v>
      </c>
      <c r="H696" s="13">
        <v>9337.5</v>
      </c>
      <c r="I696" s="13">
        <v>15210.8</v>
      </c>
      <c r="J696" s="13">
        <v>15243.8</v>
      </c>
      <c r="K696" s="13">
        <v>15351.47</v>
      </c>
      <c r="L696" s="13">
        <v>6045.52</v>
      </c>
      <c r="M696" s="13">
        <v>25039.7</v>
      </c>
      <c r="N696" s="13">
        <v>9607.4599999999991</v>
      </c>
      <c r="O696" s="13">
        <v>3612.53</v>
      </c>
    </row>
    <row r="697" spans="1:15" ht="11.25" x14ac:dyDescent="0.2">
      <c r="A697" s="10">
        <v>260255</v>
      </c>
      <c r="B697" s="12" t="s">
        <v>525</v>
      </c>
      <c r="C697" s="13">
        <v>28525.32</v>
      </c>
      <c r="D697" s="13">
        <v>25356.75</v>
      </c>
      <c r="E697" s="13">
        <v>22000.720000000001</v>
      </c>
      <c r="F697" s="13">
        <v>16293.39</v>
      </c>
      <c r="G697" s="13">
        <v>18673.07</v>
      </c>
      <c r="H697" s="13">
        <v>15367.71</v>
      </c>
      <c r="I697" s="13">
        <v>21243.9</v>
      </c>
      <c r="J697" s="13">
        <v>21396.98</v>
      </c>
      <c r="K697" s="13">
        <v>21410.98</v>
      </c>
      <c r="L697" s="13">
        <v>25039.7</v>
      </c>
      <c r="M697" s="13">
        <v>9607.4599999999991</v>
      </c>
      <c r="N697" s="13">
        <v>19407.509999999998</v>
      </c>
      <c r="O697" s="13">
        <v>25600.06</v>
      </c>
    </row>
    <row r="698" spans="1:15" ht="11.25" x14ac:dyDescent="0.2">
      <c r="A698" s="10">
        <v>260260</v>
      </c>
      <c r="B698" s="12" t="s">
        <v>526</v>
      </c>
      <c r="C698" s="13">
        <v>28967.27</v>
      </c>
      <c r="D698" s="13">
        <v>29166.85</v>
      </c>
      <c r="E698" s="13">
        <v>28118.2</v>
      </c>
      <c r="F698" s="13">
        <v>28317.97</v>
      </c>
      <c r="G698" s="13">
        <v>28488.75</v>
      </c>
      <c r="H698" s="13">
        <v>28642.53</v>
      </c>
      <c r="I698" s="13">
        <v>40436.58</v>
      </c>
      <c r="J698" s="13">
        <v>34647.17</v>
      </c>
      <c r="K698" s="13">
        <v>28865.8</v>
      </c>
      <c r="L698" s="13">
        <v>29014.97</v>
      </c>
      <c r="M698" s="13">
        <v>29212.59</v>
      </c>
      <c r="N698" s="13">
        <v>19568.91</v>
      </c>
      <c r="O698" s="13">
        <v>19759.32</v>
      </c>
    </row>
    <row r="699" spans="1:15" ht="11.25" x14ac:dyDescent="0.2">
      <c r="A699" s="10">
        <v>260265</v>
      </c>
      <c r="B699" s="12" t="s">
        <v>527</v>
      </c>
      <c r="C699" s="13">
        <v>51079.65</v>
      </c>
      <c r="D699" s="13">
        <v>41814.58</v>
      </c>
      <c r="E699" s="13">
        <v>39469.33</v>
      </c>
      <c r="F699" s="13">
        <v>33660.44</v>
      </c>
      <c r="G699" s="13">
        <v>27786.85</v>
      </c>
      <c r="H699" s="13">
        <v>21878.45</v>
      </c>
      <c r="I699" s="13">
        <v>58579.37</v>
      </c>
      <c r="J699" s="13">
        <v>58934.68</v>
      </c>
      <c r="K699" s="13">
        <v>57416.15</v>
      </c>
      <c r="L699" s="13">
        <v>55775.38</v>
      </c>
      <c r="M699" s="13">
        <v>54161.52</v>
      </c>
      <c r="N699" s="13">
        <v>52660.06</v>
      </c>
      <c r="O699" s="13">
        <v>50994.43</v>
      </c>
    </row>
    <row r="700" spans="1:15" ht="11.25" x14ac:dyDescent="0.2">
      <c r="A700" s="10">
        <v>260270</v>
      </c>
      <c r="B700" s="12" t="s">
        <v>528</v>
      </c>
      <c r="C700" s="13">
        <v>93698.5</v>
      </c>
      <c r="D700" s="13">
        <v>90090.11</v>
      </c>
      <c r="E700" s="13">
        <v>86477.58</v>
      </c>
      <c r="F700" s="13">
        <v>82799.75</v>
      </c>
      <c r="G700" s="13">
        <v>79116.429999999993</v>
      </c>
      <c r="H700" s="13">
        <v>75425.919999999998</v>
      </c>
      <c r="I700" s="13">
        <v>190343.96</v>
      </c>
      <c r="J700" s="13">
        <v>180381.18</v>
      </c>
      <c r="K700" s="13">
        <v>172315.61</v>
      </c>
      <c r="L700" s="13">
        <v>164132.97</v>
      </c>
      <c r="M700" s="13">
        <v>155941.76000000001</v>
      </c>
      <c r="N700" s="13">
        <v>147679.39000000001</v>
      </c>
      <c r="O700" s="13">
        <v>139349.53</v>
      </c>
    </row>
    <row r="701" spans="1:15" ht="11.25" x14ac:dyDescent="0.2">
      <c r="A701" s="10">
        <v>2603</v>
      </c>
      <c r="B701" s="12" t="s">
        <v>257</v>
      </c>
      <c r="C701" s="13">
        <v>0</v>
      </c>
      <c r="D701" s="13">
        <v>0</v>
      </c>
      <c r="E701" s="13">
        <v>0</v>
      </c>
      <c r="F701" s="13">
        <v>0</v>
      </c>
      <c r="G701" s="13">
        <v>0</v>
      </c>
      <c r="H701" s="13">
        <v>0</v>
      </c>
      <c r="I701" s="13">
        <v>0</v>
      </c>
      <c r="J701" s="13">
        <v>0</v>
      </c>
      <c r="K701" s="13">
        <v>0</v>
      </c>
      <c r="L701" s="13">
        <v>0</v>
      </c>
      <c r="M701" s="13">
        <v>0</v>
      </c>
      <c r="N701" s="13">
        <v>0</v>
      </c>
      <c r="O701" s="13">
        <v>0</v>
      </c>
    </row>
    <row r="702" spans="1:15" ht="11.25" x14ac:dyDescent="0.2">
      <c r="A702" s="10">
        <v>260305</v>
      </c>
      <c r="B702" s="12" t="s">
        <v>27</v>
      </c>
      <c r="C702" s="13">
        <v>0</v>
      </c>
      <c r="D702" s="13">
        <v>0</v>
      </c>
      <c r="E702" s="13">
        <v>0</v>
      </c>
      <c r="F702" s="13">
        <v>0</v>
      </c>
      <c r="G702" s="13">
        <v>0</v>
      </c>
      <c r="H702" s="13">
        <v>0</v>
      </c>
      <c r="I702" s="13">
        <v>0</v>
      </c>
      <c r="J702" s="13">
        <v>0</v>
      </c>
      <c r="K702" s="13">
        <v>0</v>
      </c>
      <c r="L702" s="13">
        <v>0</v>
      </c>
      <c r="M702" s="13">
        <v>0</v>
      </c>
      <c r="N702" s="13">
        <v>0</v>
      </c>
      <c r="O702" s="13">
        <v>0</v>
      </c>
    </row>
    <row r="703" spans="1:15" ht="11.25" x14ac:dyDescent="0.2">
      <c r="A703" s="10">
        <v>260310</v>
      </c>
      <c r="B703" s="12" t="s">
        <v>28</v>
      </c>
      <c r="C703" s="13">
        <v>0</v>
      </c>
      <c r="D703" s="13">
        <v>0</v>
      </c>
      <c r="E703" s="13">
        <v>0</v>
      </c>
      <c r="F703" s="13">
        <v>0</v>
      </c>
      <c r="G703" s="13">
        <v>0</v>
      </c>
      <c r="H703" s="13">
        <v>0</v>
      </c>
      <c r="I703" s="13">
        <v>0</v>
      </c>
      <c r="J703" s="13">
        <v>0</v>
      </c>
      <c r="K703" s="13">
        <v>0</v>
      </c>
      <c r="L703" s="13">
        <v>0</v>
      </c>
      <c r="M703" s="13">
        <v>0</v>
      </c>
      <c r="N703" s="13">
        <v>0</v>
      </c>
      <c r="O703" s="13">
        <v>0</v>
      </c>
    </row>
    <row r="704" spans="1:15" ht="11.25" x14ac:dyDescent="0.2">
      <c r="A704" s="10">
        <v>260315</v>
      </c>
      <c r="B704" s="12" t="s">
        <v>29</v>
      </c>
      <c r="C704" s="13">
        <v>0</v>
      </c>
      <c r="D704" s="13">
        <v>0</v>
      </c>
      <c r="E704" s="13">
        <v>0</v>
      </c>
      <c r="F704" s="13">
        <v>0</v>
      </c>
      <c r="G704" s="13">
        <v>0</v>
      </c>
      <c r="H704" s="13">
        <v>0</v>
      </c>
      <c r="I704" s="13">
        <v>0</v>
      </c>
      <c r="J704" s="13">
        <v>0</v>
      </c>
      <c r="K704" s="13">
        <v>0</v>
      </c>
      <c r="L704" s="13">
        <v>0</v>
      </c>
      <c r="M704" s="13">
        <v>0</v>
      </c>
      <c r="N704" s="13">
        <v>0</v>
      </c>
      <c r="O704" s="13">
        <v>0</v>
      </c>
    </row>
    <row r="705" spans="1:15" ht="11.25" x14ac:dyDescent="0.2">
      <c r="A705" s="10">
        <v>260320</v>
      </c>
      <c r="B705" s="12" t="s">
        <v>30</v>
      </c>
      <c r="C705" s="13">
        <v>0</v>
      </c>
      <c r="D705" s="13">
        <v>0</v>
      </c>
      <c r="E705" s="13">
        <v>0</v>
      </c>
      <c r="F705" s="13">
        <v>0</v>
      </c>
      <c r="G705" s="13">
        <v>0</v>
      </c>
      <c r="H705" s="13">
        <v>0</v>
      </c>
      <c r="I705" s="13">
        <v>0</v>
      </c>
      <c r="J705" s="13">
        <v>0</v>
      </c>
      <c r="K705" s="13">
        <v>0</v>
      </c>
      <c r="L705" s="13">
        <v>0</v>
      </c>
      <c r="M705" s="13">
        <v>0</v>
      </c>
      <c r="N705" s="13">
        <v>0</v>
      </c>
      <c r="O705" s="13">
        <v>0</v>
      </c>
    </row>
    <row r="706" spans="1:15" ht="11.25" x14ac:dyDescent="0.2">
      <c r="A706" s="10">
        <v>260325</v>
      </c>
      <c r="B706" s="12" t="s">
        <v>31</v>
      </c>
      <c r="C706" s="13">
        <v>0</v>
      </c>
      <c r="D706" s="13">
        <v>0</v>
      </c>
      <c r="E706" s="13">
        <v>0</v>
      </c>
      <c r="F706" s="13">
        <v>0</v>
      </c>
      <c r="G706" s="13">
        <v>0</v>
      </c>
      <c r="H706" s="13">
        <v>0</v>
      </c>
      <c r="I706" s="13">
        <v>0</v>
      </c>
      <c r="J706" s="13">
        <v>0</v>
      </c>
      <c r="K706" s="13">
        <v>0</v>
      </c>
      <c r="L706" s="13">
        <v>0</v>
      </c>
      <c r="M706" s="13">
        <v>0</v>
      </c>
      <c r="N706" s="13">
        <v>0</v>
      </c>
      <c r="O706" s="13">
        <v>0</v>
      </c>
    </row>
    <row r="707" spans="1:15" ht="11.25" x14ac:dyDescent="0.2">
      <c r="A707" s="10">
        <v>2604</v>
      </c>
      <c r="B707" s="12" t="s">
        <v>529</v>
      </c>
      <c r="C707" s="13">
        <v>0</v>
      </c>
      <c r="D707" s="13">
        <v>0</v>
      </c>
      <c r="E707" s="13">
        <v>0</v>
      </c>
      <c r="F707" s="13">
        <v>0</v>
      </c>
      <c r="G707" s="13">
        <v>0</v>
      </c>
      <c r="H707" s="13">
        <v>0</v>
      </c>
      <c r="I707" s="13">
        <v>0</v>
      </c>
      <c r="J707" s="13">
        <v>0</v>
      </c>
      <c r="K707" s="13">
        <v>0</v>
      </c>
      <c r="L707" s="13">
        <v>0</v>
      </c>
      <c r="M707" s="13">
        <v>0</v>
      </c>
      <c r="N707" s="13">
        <v>0</v>
      </c>
      <c r="O707" s="13">
        <v>0</v>
      </c>
    </row>
    <row r="708" spans="1:15" ht="11.25" x14ac:dyDescent="0.2">
      <c r="A708" s="10">
        <v>260405</v>
      </c>
      <c r="B708" s="12" t="s">
        <v>27</v>
      </c>
      <c r="C708" s="13">
        <v>0</v>
      </c>
      <c r="D708" s="13">
        <v>0</v>
      </c>
      <c r="E708" s="13">
        <v>0</v>
      </c>
      <c r="F708" s="13">
        <v>0</v>
      </c>
      <c r="G708" s="13">
        <v>0</v>
      </c>
      <c r="H708" s="13">
        <v>0</v>
      </c>
      <c r="I708" s="13">
        <v>0</v>
      </c>
      <c r="J708" s="13">
        <v>0</v>
      </c>
      <c r="K708" s="13">
        <v>0</v>
      </c>
      <c r="L708" s="13">
        <v>0</v>
      </c>
      <c r="M708" s="13">
        <v>0</v>
      </c>
      <c r="N708" s="13">
        <v>0</v>
      </c>
      <c r="O708" s="13">
        <v>0</v>
      </c>
    </row>
    <row r="709" spans="1:15" ht="11.25" x14ac:dyDescent="0.2">
      <c r="A709" s="10">
        <v>260410</v>
      </c>
      <c r="B709" s="12" t="s">
        <v>28</v>
      </c>
      <c r="C709" s="13">
        <v>0</v>
      </c>
      <c r="D709" s="13">
        <v>0</v>
      </c>
      <c r="E709" s="13">
        <v>0</v>
      </c>
      <c r="F709" s="13">
        <v>0</v>
      </c>
      <c r="G709" s="13">
        <v>0</v>
      </c>
      <c r="H709" s="13">
        <v>0</v>
      </c>
      <c r="I709" s="13">
        <v>0</v>
      </c>
      <c r="J709" s="13">
        <v>0</v>
      </c>
      <c r="K709" s="13">
        <v>0</v>
      </c>
      <c r="L709" s="13">
        <v>0</v>
      </c>
      <c r="M709" s="13">
        <v>0</v>
      </c>
      <c r="N709" s="13">
        <v>0</v>
      </c>
      <c r="O709" s="13">
        <v>0</v>
      </c>
    </row>
    <row r="710" spans="1:15" ht="11.25" x14ac:dyDescent="0.2">
      <c r="A710" s="10">
        <v>260415</v>
      </c>
      <c r="B710" s="12" t="s">
        <v>29</v>
      </c>
      <c r="C710" s="13">
        <v>0</v>
      </c>
      <c r="D710" s="13">
        <v>0</v>
      </c>
      <c r="E710" s="13">
        <v>0</v>
      </c>
      <c r="F710" s="13">
        <v>0</v>
      </c>
      <c r="G710" s="13">
        <v>0</v>
      </c>
      <c r="H710" s="13">
        <v>0</v>
      </c>
      <c r="I710" s="13">
        <v>0</v>
      </c>
      <c r="J710" s="13">
        <v>0</v>
      </c>
      <c r="K710" s="13">
        <v>0</v>
      </c>
      <c r="L710" s="13">
        <v>0</v>
      </c>
      <c r="M710" s="13">
        <v>0</v>
      </c>
      <c r="N710" s="13">
        <v>0</v>
      </c>
      <c r="O710" s="13">
        <v>0</v>
      </c>
    </row>
    <row r="711" spans="1:15" ht="11.25" x14ac:dyDescent="0.2">
      <c r="A711" s="10">
        <v>260420</v>
      </c>
      <c r="B711" s="12" t="s">
        <v>30</v>
      </c>
      <c r="C711" s="13">
        <v>0</v>
      </c>
      <c r="D711" s="13">
        <v>0</v>
      </c>
      <c r="E711" s="13">
        <v>0</v>
      </c>
      <c r="F711" s="13">
        <v>0</v>
      </c>
      <c r="G711" s="13">
        <v>0</v>
      </c>
      <c r="H711" s="13">
        <v>0</v>
      </c>
      <c r="I711" s="13">
        <v>0</v>
      </c>
      <c r="J711" s="13">
        <v>0</v>
      </c>
      <c r="K711" s="13">
        <v>0</v>
      </c>
      <c r="L711" s="13">
        <v>0</v>
      </c>
      <c r="M711" s="13">
        <v>0</v>
      </c>
      <c r="N711" s="13">
        <v>0</v>
      </c>
      <c r="O711" s="13">
        <v>0</v>
      </c>
    </row>
    <row r="712" spans="1:15" ht="11.25" x14ac:dyDescent="0.2">
      <c r="A712" s="10">
        <v>260425</v>
      </c>
      <c r="B712" s="12" t="s">
        <v>31</v>
      </c>
      <c r="C712" s="13">
        <v>0</v>
      </c>
      <c r="D712" s="13">
        <v>0</v>
      </c>
      <c r="E712" s="13">
        <v>0</v>
      </c>
      <c r="F712" s="13">
        <v>0</v>
      </c>
      <c r="G712" s="13">
        <v>0</v>
      </c>
      <c r="H712" s="13">
        <v>0</v>
      </c>
      <c r="I712" s="13">
        <v>0</v>
      </c>
      <c r="J712" s="13">
        <v>0</v>
      </c>
      <c r="K712" s="13">
        <v>0</v>
      </c>
      <c r="L712" s="13">
        <v>0</v>
      </c>
      <c r="M712" s="13">
        <v>0</v>
      </c>
      <c r="N712" s="13">
        <v>0</v>
      </c>
      <c r="O712" s="13">
        <v>0</v>
      </c>
    </row>
    <row r="713" spans="1:15" ht="11.25" x14ac:dyDescent="0.2">
      <c r="A713" s="10">
        <v>260450</v>
      </c>
      <c r="B713" s="12" t="s">
        <v>524</v>
      </c>
      <c r="C713" s="13">
        <v>0</v>
      </c>
      <c r="D713" s="13">
        <v>0</v>
      </c>
      <c r="E713" s="13">
        <v>0</v>
      </c>
      <c r="F713" s="13">
        <v>0</v>
      </c>
      <c r="G713" s="13">
        <v>0</v>
      </c>
      <c r="H713" s="13">
        <v>0</v>
      </c>
      <c r="I713" s="13">
        <v>0</v>
      </c>
      <c r="J713" s="13">
        <v>0</v>
      </c>
      <c r="K713" s="13">
        <v>0</v>
      </c>
      <c r="L713" s="13">
        <v>0</v>
      </c>
      <c r="M713" s="13">
        <v>0</v>
      </c>
      <c r="N713" s="13">
        <v>0</v>
      </c>
      <c r="O713" s="13">
        <v>0</v>
      </c>
    </row>
    <row r="714" spans="1:15" ht="11.25" x14ac:dyDescent="0.2">
      <c r="A714" s="10">
        <v>260455</v>
      </c>
      <c r="B714" s="12" t="s">
        <v>525</v>
      </c>
      <c r="C714" s="13">
        <v>0</v>
      </c>
      <c r="D714" s="13">
        <v>0</v>
      </c>
      <c r="E714" s="13">
        <v>0</v>
      </c>
      <c r="F714" s="13">
        <v>0</v>
      </c>
      <c r="G714" s="13">
        <v>0</v>
      </c>
      <c r="H714" s="13">
        <v>0</v>
      </c>
      <c r="I714" s="13">
        <v>0</v>
      </c>
      <c r="J714" s="13">
        <v>0</v>
      </c>
      <c r="K714" s="13">
        <v>0</v>
      </c>
      <c r="L714" s="13">
        <v>0</v>
      </c>
      <c r="M714" s="13">
        <v>0</v>
      </c>
      <c r="N714" s="13">
        <v>0</v>
      </c>
      <c r="O714" s="13">
        <v>0</v>
      </c>
    </row>
    <row r="715" spans="1:15" ht="11.25" x14ac:dyDescent="0.2">
      <c r="A715" s="10">
        <v>260460</v>
      </c>
      <c r="B715" s="12" t="s">
        <v>526</v>
      </c>
      <c r="C715" s="13">
        <v>0</v>
      </c>
      <c r="D715" s="13">
        <v>0</v>
      </c>
      <c r="E715" s="13">
        <v>0</v>
      </c>
      <c r="F715" s="13">
        <v>0</v>
      </c>
      <c r="G715" s="13">
        <v>0</v>
      </c>
      <c r="H715" s="13">
        <v>0</v>
      </c>
      <c r="I715" s="13">
        <v>0</v>
      </c>
      <c r="J715" s="13">
        <v>0</v>
      </c>
      <c r="K715" s="13">
        <v>0</v>
      </c>
      <c r="L715" s="13">
        <v>0</v>
      </c>
      <c r="M715" s="13">
        <v>0</v>
      </c>
      <c r="N715" s="13">
        <v>0</v>
      </c>
      <c r="O715" s="13">
        <v>0</v>
      </c>
    </row>
    <row r="716" spans="1:15" ht="11.25" x14ac:dyDescent="0.2">
      <c r="A716" s="10">
        <v>260465</v>
      </c>
      <c r="B716" s="12" t="s">
        <v>527</v>
      </c>
      <c r="C716" s="13">
        <v>0</v>
      </c>
      <c r="D716" s="13">
        <v>0</v>
      </c>
      <c r="E716" s="13">
        <v>0</v>
      </c>
      <c r="F716" s="13">
        <v>0</v>
      </c>
      <c r="G716" s="13">
        <v>0</v>
      </c>
      <c r="H716" s="13">
        <v>0</v>
      </c>
      <c r="I716" s="13">
        <v>0</v>
      </c>
      <c r="J716" s="13">
        <v>0</v>
      </c>
      <c r="K716" s="13">
        <v>0</v>
      </c>
      <c r="L716" s="13">
        <v>0</v>
      </c>
      <c r="M716" s="13">
        <v>0</v>
      </c>
      <c r="N716" s="13">
        <v>0</v>
      </c>
      <c r="O716" s="13">
        <v>0</v>
      </c>
    </row>
    <row r="717" spans="1:15" ht="11.25" x14ac:dyDescent="0.2">
      <c r="A717" s="10">
        <v>260470</v>
      </c>
      <c r="B717" s="12" t="s">
        <v>528</v>
      </c>
      <c r="C717" s="13">
        <v>0</v>
      </c>
      <c r="D717" s="13">
        <v>0</v>
      </c>
      <c r="E717" s="13">
        <v>0</v>
      </c>
      <c r="F717" s="13">
        <v>0</v>
      </c>
      <c r="G717" s="13">
        <v>0</v>
      </c>
      <c r="H717" s="13">
        <v>0</v>
      </c>
      <c r="I717" s="13">
        <v>0</v>
      </c>
      <c r="J717" s="13">
        <v>0</v>
      </c>
      <c r="K717" s="13">
        <v>0</v>
      </c>
      <c r="L717" s="13">
        <v>0</v>
      </c>
      <c r="M717" s="13">
        <v>0</v>
      </c>
      <c r="N717" s="13">
        <v>0</v>
      </c>
      <c r="O717" s="13">
        <v>0</v>
      </c>
    </row>
    <row r="718" spans="1:15" ht="11.25" x14ac:dyDescent="0.2">
      <c r="A718" s="10">
        <v>2606</v>
      </c>
      <c r="B718" s="12" t="s">
        <v>258</v>
      </c>
      <c r="C718" s="13">
        <v>136827.96</v>
      </c>
      <c r="D718" s="13">
        <v>128500.97</v>
      </c>
      <c r="E718" s="13">
        <v>121628.86</v>
      </c>
      <c r="F718" s="13">
        <v>111719.34</v>
      </c>
      <c r="G718" s="13">
        <v>104758.1</v>
      </c>
      <c r="H718" s="13">
        <v>94702.64</v>
      </c>
      <c r="I718" s="13">
        <v>89959.58</v>
      </c>
      <c r="J718" s="13">
        <v>85155.22</v>
      </c>
      <c r="K718" s="13">
        <v>80347.11</v>
      </c>
      <c r="L718" s="13">
        <v>165523.45000000001</v>
      </c>
      <c r="M718" s="13">
        <v>160317.79999999999</v>
      </c>
      <c r="N718" s="13">
        <v>249160.83</v>
      </c>
      <c r="O718" s="13">
        <v>237937.29</v>
      </c>
    </row>
    <row r="719" spans="1:15" ht="11.25" x14ac:dyDescent="0.2">
      <c r="A719" s="10">
        <v>260605</v>
      </c>
      <c r="B719" s="12" t="s">
        <v>27</v>
      </c>
      <c r="C719" s="13">
        <v>17738.75</v>
      </c>
      <c r="D719" s="13">
        <v>19284.849999999999</v>
      </c>
      <c r="E719" s="13">
        <v>20973.59</v>
      </c>
      <c r="F719" s="13">
        <v>14300.19</v>
      </c>
      <c r="G719" s="13">
        <v>12081.26</v>
      </c>
      <c r="H719" s="13">
        <v>8317.77</v>
      </c>
      <c r="I719" s="13">
        <v>8384.6299999999992</v>
      </c>
      <c r="J719" s="13">
        <v>8411.82</v>
      </c>
      <c r="K719" s="13">
        <v>8451.94</v>
      </c>
      <c r="L719" s="13">
        <v>8846.1200000000008</v>
      </c>
      <c r="M719" s="13">
        <v>13820.88</v>
      </c>
      <c r="N719" s="13">
        <v>14910.72</v>
      </c>
      <c r="O719" s="13">
        <v>10828.31</v>
      </c>
    </row>
    <row r="720" spans="1:15" ht="11.25" x14ac:dyDescent="0.2">
      <c r="A720" s="10">
        <v>260610</v>
      </c>
      <c r="B720" s="12" t="s">
        <v>28</v>
      </c>
      <c r="C720" s="13">
        <v>18433.939999999999</v>
      </c>
      <c r="D720" s="13">
        <v>11796.97</v>
      </c>
      <c r="E720" s="13">
        <v>7978.43</v>
      </c>
      <c r="F720" s="13">
        <v>9523.84</v>
      </c>
      <c r="G720" s="13">
        <v>9584.3799999999992</v>
      </c>
      <c r="H720" s="13">
        <v>8121.32</v>
      </c>
      <c r="I720" s="13">
        <v>8152.23</v>
      </c>
      <c r="J720" s="13">
        <v>8191.06</v>
      </c>
      <c r="K720" s="13">
        <v>8219.64</v>
      </c>
      <c r="L720" s="13">
        <v>17319.189999999999</v>
      </c>
      <c r="M720" s="13">
        <v>15833.33</v>
      </c>
      <c r="N720" s="13">
        <v>18388.990000000002</v>
      </c>
      <c r="O720" s="13">
        <v>26777.18</v>
      </c>
    </row>
    <row r="721" spans="1:15" ht="11.25" x14ac:dyDescent="0.2">
      <c r="A721" s="10">
        <v>260615</v>
      </c>
      <c r="B721" s="12" t="s">
        <v>29</v>
      </c>
      <c r="C721" s="13">
        <v>12759.97</v>
      </c>
      <c r="D721" s="13">
        <v>15844.2</v>
      </c>
      <c r="E721" s="13">
        <v>14413.29</v>
      </c>
      <c r="F721" s="13">
        <v>14472.59</v>
      </c>
      <c r="G721" s="13">
        <v>14540.14</v>
      </c>
      <c r="H721" s="13">
        <v>14588.02</v>
      </c>
      <c r="I721" s="13">
        <v>14689.58</v>
      </c>
      <c r="J721" s="13">
        <v>14763.74</v>
      </c>
      <c r="K721" s="13">
        <v>14846.32</v>
      </c>
      <c r="L721" s="13">
        <v>26164.55</v>
      </c>
      <c r="M721" s="13">
        <v>26247.79</v>
      </c>
      <c r="N721" s="13">
        <v>34065.269999999997</v>
      </c>
      <c r="O721" s="13">
        <v>30008.3</v>
      </c>
    </row>
    <row r="722" spans="1:15" ht="11.25" x14ac:dyDescent="0.2">
      <c r="A722" s="10">
        <v>260620</v>
      </c>
      <c r="B722" s="12" t="s">
        <v>30</v>
      </c>
      <c r="C722" s="13">
        <v>29162.17</v>
      </c>
      <c r="D722" s="13">
        <v>27786.36</v>
      </c>
      <c r="E722" s="13">
        <v>27567.79</v>
      </c>
      <c r="F722" s="13">
        <v>29604.13</v>
      </c>
      <c r="G722" s="13">
        <v>29761.53</v>
      </c>
      <c r="H722" s="13">
        <v>29925.64</v>
      </c>
      <c r="I722" s="13">
        <v>30061.63</v>
      </c>
      <c r="J722" s="13">
        <v>30344.95</v>
      </c>
      <c r="K722" s="13">
        <v>28591.4</v>
      </c>
      <c r="L722" s="13">
        <v>48366.879999999997</v>
      </c>
      <c r="M722" s="13">
        <v>45649.53</v>
      </c>
      <c r="N722" s="13">
        <v>57786.239999999998</v>
      </c>
      <c r="O722" s="13">
        <v>54123.88</v>
      </c>
    </row>
    <row r="723" spans="1:15" ht="11.25" x14ac:dyDescent="0.2">
      <c r="A723" s="10">
        <v>260625</v>
      </c>
      <c r="B723" s="12" t="s">
        <v>31</v>
      </c>
      <c r="C723" s="13">
        <v>58733.14</v>
      </c>
      <c r="D723" s="13">
        <v>53788.59</v>
      </c>
      <c r="E723" s="13">
        <v>50695.77</v>
      </c>
      <c r="F723" s="13">
        <v>43818.58</v>
      </c>
      <c r="G723" s="13">
        <v>38790.800000000003</v>
      </c>
      <c r="H723" s="13">
        <v>33749.9</v>
      </c>
      <c r="I723" s="13">
        <v>28671.51</v>
      </c>
      <c r="J723" s="13">
        <v>23443.64</v>
      </c>
      <c r="K723" s="13">
        <v>20237.82</v>
      </c>
      <c r="L723" s="13">
        <v>64826.71</v>
      </c>
      <c r="M723" s="13">
        <v>58766.27</v>
      </c>
      <c r="N723" s="13">
        <v>124009.62</v>
      </c>
      <c r="O723" s="13">
        <v>116199.61</v>
      </c>
    </row>
    <row r="724" spans="1:15" ht="11.25" x14ac:dyDescent="0.2">
      <c r="A724" s="10">
        <v>2607</v>
      </c>
      <c r="B724" s="12" t="s">
        <v>259</v>
      </c>
      <c r="C724" s="13">
        <v>0</v>
      </c>
      <c r="D724" s="13">
        <v>0</v>
      </c>
      <c r="E724" s="13">
        <v>0</v>
      </c>
      <c r="F724" s="13">
        <v>0</v>
      </c>
      <c r="G724" s="13">
        <v>0</v>
      </c>
      <c r="H724" s="13">
        <v>0</v>
      </c>
      <c r="I724" s="13">
        <v>0</v>
      </c>
      <c r="J724" s="13">
        <v>0</v>
      </c>
      <c r="K724" s="13">
        <v>0</v>
      </c>
      <c r="L724" s="13">
        <v>0</v>
      </c>
      <c r="M724" s="13">
        <v>0</v>
      </c>
      <c r="N724" s="13">
        <v>0</v>
      </c>
      <c r="O724" s="13">
        <v>0</v>
      </c>
    </row>
    <row r="725" spans="1:15" ht="11.25" x14ac:dyDescent="0.2">
      <c r="A725" s="10">
        <v>260705</v>
      </c>
      <c r="B725" s="12" t="s">
        <v>27</v>
      </c>
      <c r="C725" s="13">
        <v>0</v>
      </c>
      <c r="D725" s="13">
        <v>0</v>
      </c>
      <c r="E725" s="13">
        <v>0</v>
      </c>
      <c r="F725" s="13">
        <v>0</v>
      </c>
      <c r="G725" s="13">
        <v>0</v>
      </c>
      <c r="H725" s="13">
        <v>0</v>
      </c>
      <c r="I725" s="13">
        <v>0</v>
      </c>
      <c r="J725" s="13">
        <v>0</v>
      </c>
      <c r="K725" s="13">
        <v>0</v>
      </c>
      <c r="L725" s="13">
        <v>0</v>
      </c>
      <c r="M725" s="13">
        <v>0</v>
      </c>
      <c r="N725" s="13">
        <v>0</v>
      </c>
      <c r="O725" s="13">
        <v>0</v>
      </c>
    </row>
    <row r="726" spans="1:15" ht="11.25" x14ac:dyDescent="0.2">
      <c r="A726" s="10">
        <v>260710</v>
      </c>
      <c r="B726" s="12" t="s">
        <v>28</v>
      </c>
      <c r="C726" s="13">
        <v>0</v>
      </c>
      <c r="D726" s="13">
        <v>0</v>
      </c>
      <c r="E726" s="13">
        <v>0</v>
      </c>
      <c r="F726" s="13">
        <v>0</v>
      </c>
      <c r="G726" s="13">
        <v>0</v>
      </c>
      <c r="H726" s="13">
        <v>0</v>
      </c>
      <c r="I726" s="13">
        <v>0</v>
      </c>
      <c r="J726" s="13">
        <v>0</v>
      </c>
      <c r="K726" s="13">
        <v>0</v>
      </c>
      <c r="L726" s="13">
        <v>0</v>
      </c>
      <c r="M726" s="13">
        <v>0</v>
      </c>
      <c r="N726" s="13">
        <v>0</v>
      </c>
      <c r="O726" s="13">
        <v>0</v>
      </c>
    </row>
    <row r="727" spans="1:15" ht="11.25" x14ac:dyDescent="0.2">
      <c r="A727" s="10">
        <v>260715</v>
      </c>
      <c r="B727" s="12" t="s">
        <v>29</v>
      </c>
      <c r="C727" s="13">
        <v>0</v>
      </c>
      <c r="D727" s="13">
        <v>0</v>
      </c>
      <c r="E727" s="13">
        <v>0</v>
      </c>
      <c r="F727" s="13">
        <v>0</v>
      </c>
      <c r="G727" s="13">
        <v>0</v>
      </c>
      <c r="H727" s="13">
        <v>0</v>
      </c>
      <c r="I727" s="13">
        <v>0</v>
      </c>
      <c r="J727" s="13">
        <v>0</v>
      </c>
      <c r="K727" s="13">
        <v>0</v>
      </c>
      <c r="L727" s="13">
        <v>0</v>
      </c>
      <c r="M727" s="13">
        <v>0</v>
      </c>
      <c r="N727" s="13">
        <v>0</v>
      </c>
      <c r="O727" s="13">
        <v>0</v>
      </c>
    </row>
    <row r="728" spans="1:15" ht="11.25" x14ac:dyDescent="0.2">
      <c r="A728" s="10">
        <v>260720</v>
      </c>
      <c r="B728" s="12" t="s">
        <v>30</v>
      </c>
      <c r="C728" s="13">
        <v>0</v>
      </c>
      <c r="D728" s="13">
        <v>0</v>
      </c>
      <c r="E728" s="13">
        <v>0</v>
      </c>
      <c r="F728" s="13">
        <v>0</v>
      </c>
      <c r="G728" s="13">
        <v>0</v>
      </c>
      <c r="H728" s="13">
        <v>0</v>
      </c>
      <c r="I728" s="13">
        <v>0</v>
      </c>
      <c r="J728" s="13">
        <v>0</v>
      </c>
      <c r="K728" s="13">
        <v>0</v>
      </c>
      <c r="L728" s="13">
        <v>0</v>
      </c>
      <c r="M728" s="13">
        <v>0</v>
      </c>
      <c r="N728" s="13">
        <v>0</v>
      </c>
      <c r="O728" s="13">
        <v>0</v>
      </c>
    </row>
    <row r="729" spans="1:15" ht="11.25" x14ac:dyDescent="0.2">
      <c r="A729" s="10">
        <v>260725</v>
      </c>
      <c r="B729" s="12" t="s">
        <v>31</v>
      </c>
      <c r="C729" s="13">
        <v>0</v>
      </c>
      <c r="D729" s="13">
        <v>0</v>
      </c>
      <c r="E729" s="13">
        <v>0</v>
      </c>
      <c r="F729" s="13">
        <v>0</v>
      </c>
      <c r="G729" s="13">
        <v>0</v>
      </c>
      <c r="H729" s="13">
        <v>0</v>
      </c>
      <c r="I729" s="13">
        <v>0</v>
      </c>
      <c r="J729" s="13">
        <v>0</v>
      </c>
      <c r="K729" s="13">
        <v>0</v>
      </c>
      <c r="L729" s="13">
        <v>0</v>
      </c>
      <c r="M729" s="13">
        <v>0</v>
      </c>
      <c r="N729" s="13">
        <v>0</v>
      </c>
      <c r="O729" s="13">
        <v>0</v>
      </c>
    </row>
    <row r="730" spans="1:15" ht="11.25" x14ac:dyDescent="0.2">
      <c r="A730" s="10">
        <v>2608</v>
      </c>
      <c r="B730" s="12" t="s">
        <v>530</v>
      </c>
      <c r="C730" s="13">
        <v>0</v>
      </c>
      <c r="D730" s="13">
        <v>0</v>
      </c>
      <c r="E730" s="13">
        <v>0</v>
      </c>
      <c r="F730" s="13">
        <v>0</v>
      </c>
      <c r="G730" s="13">
        <v>0</v>
      </c>
      <c r="H730" s="13">
        <v>0</v>
      </c>
      <c r="I730" s="13">
        <v>0</v>
      </c>
      <c r="J730" s="13">
        <v>0</v>
      </c>
      <c r="K730" s="13">
        <v>0</v>
      </c>
      <c r="L730" s="13">
        <v>0</v>
      </c>
      <c r="M730" s="13">
        <v>0</v>
      </c>
      <c r="N730" s="13">
        <v>0</v>
      </c>
      <c r="O730" s="13">
        <v>0</v>
      </c>
    </row>
    <row r="731" spans="1:15" ht="11.25" x14ac:dyDescent="0.2">
      <c r="A731" s="10">
        <v>260805</v>
      </c>
      <c r="B731" s="12" t="s">
        <v>27</v>
      </c>
      <c r="C731" s="13">
        <v>0</v>
      </c>
      <c r="D731" s="13">
        <v>0</v>
      </c>
      <c r="E731" s="13">
        <v>0</v>
      </c>
      <c r="F731" s="13">
        <v>0</v>
      </c>
      <c r="G731" s="13">
        <v>0</v>
      </c>
      <c r="H731" s="13">
        <v>0</v>
      </c>
      <c r="I731" s="13">
        <v>0</v>
      </c>
      <c r="J731" s="13">
        <v>0</v>
      </c>
      <c r="K731" s="13">
        <v>0</v>
      </c>
      <c r="L731" s="13">
        <v>0</v>
      </c>
      <c r="M731" s="13">
        <v>0</v>
      </c>
      <c r="N731" s="13">
        <v>0</v>
      </c>
      <c r="O731" s="13">
        <v>0</v>
      </c>
    </row>
    <row r="732" spans="1:15" ht="11.25" x14ac:dyDescent="0.2">
      <c r="A732" s="10">
        <v>260810</v>
      </c>
      <c r="B732" s="12" t="s">
        <v>28</v>
      </c>
      <c r="C732" s="13">
        <v>0</v>
      </c>
      <c r="D732" s="13">
        <v>0</v>
      </c>
      <c r="E732" s="13">
        <v>0</v>
      </c>
      <c r="F732" s="13">
        <v>0</v>
      </c>
      <c r="G732" s="13">
        <v>0</v>
      </c>
      <c r="H732" s="13">
        <v>0</v>
      </c>
      <c r="I732" s="13">
        <v>0</v>
      </c>
      <c r="J732" s="13">
        <v>0</v>
      </c>
      <c r="K732" s="13">
        <v>0</v>
      </c>
      <c r="L732" s="13">
        <v>0</v>
      </c>
      <c r="M732" s="13">
        <v>0</v>
      </c>
      <c r="N732" s="13">
        <v>0</v>
      </c>
      <c r="O732" s="13">
        <v>0</v>
      </c>
    </row>
    <row r="733" spans="1:15" ht="11.25" x14ac:dyDescent="0.2">
      <c r="A733" s="10">
        <v>260815</v>
      </c>
      <c r="B733" s="12" t="s">
        <v>29</v>
      </c>
      <c r="C733" s="13">
        <v>0</v>
      </c>
      <c r="D733" s="13">
        <v>0</v>
      </c>
      <c r="E733" s="13">
        <v>0</v>
      </c>
      <c r="F733" s="13">
        <v>0</v>
      </c>
      <c r="G733" s="13">
        <v>0</v>
      </c>
      <c r="H733" s="13">
        <v>0</v>
      </c>
      <c r="I733" s="13">
        <v>0</v>
      </c>
      <c r="J733" s="13">
        <v>0</v>
      </c>
      <c r="K733" s="13">
        <v>0</v>
      </c>
      <c r="L733" s="13">
        <v>0</v>
      </c>
      <c r="M733" s="13">
        <v>0</v>
      </c>
      <c r="N733" s="13">
        <v>0</v>
      </c>
      <c r="O733" s="13">
        <v>0</v>
      </c>
    </row>
    <row r="734" spans="1:15" ht="11.25" x14ac:dyDescent="0.2">
      <c r="A734" s="10">
        <v>260820</v>
      </c>
      <c r="B734" s="12" t="s">
        <v>30</v>
      </c>
      <c r="C734" s="13">
        <v>0</v>
      </c>
      <c r="D734" s="13">
        <v>0</v>
      </c>
      <c r="E734" s="13">
        <v>0</v>
      </c>
      <c r="F734" s="13">
        <v>0</v>
      </c>
      <c r="G734" s="13">
        <v>0</v>
      </c>
      <c r="H734" s="13">
        <v>0</v>
      </c>
      <c r="I734" s="13">
        <v>0</v>
      </c>
      <c r="J734" s="13">
        <v>0</v>
      </c>
      <c r="K734" s="13">
        <v>0</v>
      </c>
      <c r="L734" s="13">
        <v>0</v>
      </c>
      <c r="M734" s="13">
        <v>0</v>
      </c>
      <c r="N734" s="13">
        <v>0</v>
      </c>
      <c r="O734" s="13">
        <v>0</v>
      </c>
    </row>
    <row r="735" spans="1:15" ht="11.25" x14ac:dyDescent="0.2">
      <c r="A735" s="10">
        <v>260825</v>
      </c>
      <c r="B735" s="12" t="s">
        <v>31</v>
      </c>
      <c r="C735" s="13">
        <v>0</v>
      </c>
      <c r="D735" s="13">
        <v>0</v>
      </c>
      <c r="E735" s="13">
        <v>0</v>
      </c>
      <c r="F735" s="13">
        <v>0</v>
      </c>
      <c r="G735" s="13">
        <v>0</v>
      </c>
      <c r="H735" s="13">
        <v>0</v>
      </c>
      <c r="I735" s="13">
        <v>0</v>
      </c>
      <c r="J735" s="13">
        <v>0</v>
      </c>
      <c r="K735" s="13">
        <v>0</v>
      </c>
      <c r="L735" s="13">
        <v>0</v>
      </c>
      <c r="M735" s="13">
        <v>0</v>
      </c>
      <c r="N735" s="13">
        <v>0</v>
      </c>
      <c r="O735" s="13">
        <v>0</v>
      </c>
    </row>
    <row r="736" spans="1:15" ht="11.25" x14ac:dyDescent="0.2">
      <c r="A736" s="10">
        <v>2609</v>
      </c>
      <c r="B736" s="12" t="s">
        <v>260</v>
      </c>
      <c r="C736" s="13">
        <v>0</v>
      </c>
      <c r="D736" s="13">
        <v>0</v>
      </c>
      <c r="E736" s="13">
        <v>0</v>
      </c>
      <c r="F736" s="13">
        <v>0</v>
      </c>
      <c r="G736" s="13">
        <v>0</v>
      </c>
      <c r="H736" s="13">
        <v>0</v>
      </c>
      <c r="I736" s="13">
        <v>0</v>
      </c>
      <c r="J736" s="13">
        <v>0</v>
      </c>
      <c r="K736" s="13">
        <v>0</v>
      </c>
      <c r="L736" s="13">
        <v>0</v>
      </c>
      <c r="M736" s="13">
        <v>0</v>
      </c>
      <c r="N736" s="13">
        <v>0</v>
      </c>
      <c r="O736" s="13">
        <v>0</v>
      </c>
    </row>
    <row r="737" spans="1:15" ht="11.25" x14ac:dyDescent="0.2">
      <c r="A737" s="10">
        <v>260905</v>
      </c>
      <c r="B737" s="12" t="s">
        <v>27</v>
      </c>
      <c r="C737" s="13">
        <v>0</v>
      </c>
      <c r="D737" s="13">
        <v>0</v>
      </c>
      <c r="E737" s="13">
        <v>0</v>
      </c>
      <c r="F737" s="13">
        <v>0</v>
      </c>
      <c r="G737" s="13">
        <v>0</v>
      </c>
      <c r="H737" s="13">
        <v>0</v>
      </c>
      <c r="I737" s="13">
        <v>0</v>
      </c>
      <c r="J737" s="13">
        <v>0</v>
      </c>
      <c r="K737" s="13">
        <v>0</v>
      </c>
      <c r="L737" s="13">
        <v>0</v>
      </c>
      <c r="M737" s="13">
        <v>0</v>
      </c>
      <c r="N737" s="13">
        <v>0</v>
      </c>
      <c r="O737" s="13">
        <v>0</v>
      </c>
    </row>
    <row r="738" spans="1:15" ht="11.25" x14ac:dyDescent="0.2">
      <c r="A738" s="10">
        <v>260910</v>
      </c>
      <c r="B738" s="12" t="s">
        <v>28</v>
      </c>
      <c r="C738" s="13">
        <v>0</v>
      </c>
      <c r="D738" s="13">
        <v>0</v>
      </c>
      <c r="E738" s="13">
        <v>0</v>
      </c>
      <c r="F738" s="13">
        <v>0</v>
      </c>
      <c r="G738" s="13">
        <v>0</v>
      </c>
      <c r="H738" s="13">
        <v>0</v>
      </c>
      <c r="I738" s="13">
        <v>0</v>
      </c>
      <c r="J738" s="13">
        <v>0</v>
      </c>
      <c r="K738" s="13">
        <v>0</v>
      </c>
      <c r="L738" s="13">
        <v>0</v>
      </c>
      <c r="M738" s="13">
        <v>0</v>
      </c>
      <c r="N738" s="13">
        <v>0</v>
      </c>
      <c r="O738" s="13">
        <v>0</v>
      </c>
    </row>
    <row r="739" spans="1:15" ht="11.25" x14ac:dyDescent="0.2">
      <c r="A739" s="10">
        <v>260915</v>
      </c>
      <c r="B739" s="12" t="s">
        <v>29</v>
      </c>
      <c r="C739" s="13">
        <v>0</v>
      </c>
      <c r="D739" s="13">
        <v>0</v>
      </c>
      <c r="E739" s="13">
        <v>0</v>
      </c>
      <c r="F739" s="13">
        <v>0</v>
      </c>
      <c r="G739" s="13">
        <v>0</v>
      </c>
      <c r="H739" s="13">
        <v>0</v>
      </c>
      <c r="I739" s="13">
        <v>0</v>
      </c>
      <c r="J739" s="13">
        <v>0</v>
      </c>
      <c r="K739" s="13">
        <v>0</v>
      </c>
      <c r="L739" s="13">
        <v>0</v>
      </c>
      <c r="M739" s="13">
        <v>0</v>
      </c>
      <c r="N739" s="13">
        <v>0</v>
      </c>
      <c r="O739" s="13">
        <v>0</v>
      </c>
    </row>
    <row r="740" spans="1:15" ht="11.25" x14ac:dyDescent="0.2">
      <c r="A740" s="10">
        <v>260920</v>
      </c>
      <c r="B740" s="12" t="s">
        <v>30</v>
      </c>
      <c r="C740" s="13">
        <v>0</v>
      </c>
      <c r="D740" s="13">
        <v>0</v>
      </c>
      <c r="E740" s="13">
        <v>0</v>
      </c>
      <c r="F740" s="13">
        <v>0</v>
      </c>
      <c r="G740" s="13">
        <v>0</v>
      </c>
      <c r="H740" s="13">
        <v>0</v>
      </c>
      <c r="I740" s="13">
        <v>0</v>
      </c>
      <c r="J740" s="13">
        <v>0</v>
      </c>
      <c r="K740" s="13">
        <v>0</v>
      </c>
      <c r="L740" s="13">
        <v>0</v>
      </c>
      <c r="M740" s="13">
        <v>0</v>
      </c>
      <c r="N740" s="13">
        <v>0</v>
      </c>
      <c r="O740" s="13">
        <v>0</v>
      </c>
    </row>
    <row r="741" spans="1:15" ht="11.25" x14ac:dyDescent="0.2">
      <c r="A741" s="10">
        <v>260925</v>
      </c>
      <c r="B741" s="12" t="s">
        <v>31</v>
      </c>
      <c r="C741" s="13">
        <v>0</v>
      </c>
      <c r="D741" s="13">
        <v>0</v>
      </c>
      <c r="E741" s="13">
        <v>0</v>
      </c>
      <c r="F741" s="13">
        <v>0</v>
      </c>
      <c r="G741" s="13">
        <v>0</v>
      </c>
      <c r="H741" s="13">
        <v>0</v>
      </c>
      <c r="I741" s="13">
        <v>0</v>
      </c>
      <c r="J741" s="13">
        <v>0</v>
      </c>
      <c r="K741" s="13">
        <v>0</v>
      </c>
      <c r="L741" s="13">
        <v>0</v>
      </c>
      <c r="M741" s="13">
        <v>0</v>
      </c>
      <c r="N741" s="13">
        <v>0</v>
      </c>
      <c r="O741" s="13">
        <v>0</v>
      </c>
    </row>
    <row r="742" spans="1:15" ht="11.25" x14ac:dyDescent="0.2">
      <c r="A742" s="10">
        <v>2610</v>
      </c>
      <c r="B742" s="12" t="s">
        <v>531</v>
      </c>
      <c r="C742" s="13">
        <v>0</v>
      </c>
      <c r="D742" s="13">
        <v>0</v>
      </c>
      <c r="E742" s="13">
        <v>0</v>
      </c>
      <c r="F742" s="13">
        <v>0</v>
      </c>
      <c r="G742" s="13">
        <v>0</v>
      </c>
      <c r="H742" s="13">
        <v>0</v>
      </c>
      <c r="I742" s="13">
        <v>0</v>
      </c>
      <c r="J742" s="13">
        <v>0</v>
      </c>
      <c r="K742" s="13">
        <v>0</v>
      </c>
      <c r="L742" s="13">
        <v>0</v>
      </c>
      <c r="M742" s="13">
        <v>0</v>
      </c>
      <c r="N742" s="13">
        <v>0</v>
      </c>
      <c r="O742" s="13">
        <v>0</v>
      </c>
    </row>
    <row r="743" spans="1:15" ht="11.25" x14ac:dyDescent="0.2">
      <c r="A743" s="10">
        <v>261005</v>
      </c>
      <c r="B743" s="12" t="s">
        <v>532</v>
      </c>
      <c r="C743" s="13">
        <v>0</v>
      </c>
      <c r="D743" s="13">
        <v>0</v>
      </c>
      <c r="E743" s="13">
        <v>0</v>
      </c>
      <c r="F743" s="13">
        <v>0</v>
      </c>
      <c r="G743" s="13">
        <v>0</v>
      </c>
      <c r="H743" s="13">
        <v>0</v>
      </c>
      <c r="I743" s="13">
        <v>0</v>
      </c>
      <c r="J743" s="13">
        <v>0</v>
      </c>
      <c r="K743" s="13">
        <v>0</v>
      </c>
      <c r="L743" s="13">
        <v>0</v>
      </c>
      <c r="M743" s="13">
        <v>0</v>
      </c>
      <c r="N743" s="13">
        <v>0</v>
      </c>
      <c r="O743" s="13">
        <v>0</v>
      </c>
    </row>
    <row r="744" spans="1:15" ht="11.25" x14ac:dyDescent="0.2">
      <c r="A744" s="10">
        <v>261010</v>
      </c>
      <c r="B744" s="12" t="s">
        <v>405</v>
      </c>
      <c r="C744" s="13">
        <v>0</v>
      </c>
      <c r="D744" s="13">
        <v>0</v>
      </c>
      <c r="E744" s="13">
        <v>0</v>
      </c>
      <c r="F744" s="13">
        <v>0</v>
      </c>
      <c r="G744" s="13">
        <v>0</v>
      </c>
      <c r="H744" s="13">
        <v>0</v>
      </c>
      <c r="I744" s="13">
        <v>0</v>
      </c>
      <c r="J744" s="13">
        <v>0</v>
      </c>
      <c r="K744" s="13">
        <v>0</v>
      </c>
      <c r="L744" s="13">
        <v>0</v>
      </c>
      <c r="M744" s="13">
        <v>0</v>
      </c>
      <c r="N744" s="13">
        <v>0</v>
      </c>
      <c r="O744" s="13">
        <v>0</v>
      </c>
    </row>
    <row r="745" spans="1:15" ht="11.25" x14ac:dyDescent="0.2">
      <c r="A745" s="10">
        <v>2690</v>
      </c>
      <c r="B745" s="12" t="s">
        <v>261</v>
      </c>
      <c r="C745" s="13">
        <v>0</v>
      </c>
      <c r="D745" s="13">
        <v>0</v>
      </c>
      <c r="E745" s="13">
        <v>0</v>
      </c>
      <c r="F745" s="13">
        <v>0</v>
      </c>
      <c r="G745" s="13">
        <v>0</v>
      </c>
      <c r="H745" s="13">
        <v>0</v>
      </c>
      <c r="I745" s="13">
        <v>0</v>
      </c>
      <c r="J745" s="13">
        <v>0</v>
      </c>
      <c r="K745" s="13">
        <v>0</v>
      </c>
      <c r="L745" s="13">
        <v>0</v>
      </c>
      <c r="M745" s="13">
        <v>0</v>
      </c>
      <c r="N745" s="13">
        <v>0</v>
      </c>
      <c r="O745" s="13">
        <v>0</v>
      </c>
    </row>
    <row r="746" spans="1:15" ht="11.25" x14ac:dyDescent="0.2">
      <c r="A746" s="10">
        <v>269005</v>
      </c>
      <c r="B746" s="12" t="s">
        <v>27</v>
      </c>
      <c r="C746" s="13">
        <v>0</v>
      </c>
      <c r="D746" s="13">
        <v>0</v>
      </c>
      <c r="E746" s="13">
        <v>0</v>
      </c>
      <c r="F746" s="13">
        <v>0</v>
      </c>
      <c r="G746" s="13">
        <v>0</v>
      </c>
      <c r="H746" s="13">
        <v>0</v>
      </c>
      <c r="I746" s="13">
        <v>0</v>
      </c>
      <c r="J746" s="13">
        <v>0</v>
      </c>
      <c r="K746" s="13">
        <v>0</v>
      </c>
      <c r="L746" s="13">
        <v>0</v>
      </c>
      <c r="M746" s="13">
        <v>0</v>
      </c>
      <c r="N746" s="13">
        <v>0</v>
      </c>
      <c r="O746" s="13">
        <v>0</v>
      </c>
    </row>
    <row r="747" spans="1:15" ht="11.25" x14ac:dyDescent="0.2">
      <c r="A747" s="10">
        <v>269010</v>
      </c>
      <c r="B747" s="12" t="s">
        <v>28</v>
      </c>
      <c r="C747" s="13">
        <v>0</v>
      </c>
      <c r="D747" s="13">
        <v>0</v>
      </c>
      <c r="E747" s="13">
        <v>0</v>
      </c>
      <c r="F747" s="13">
        <v>0</v>
      </c>
      <c r="G747" s="13">
        <v>0</v>
      </c>
      <c r="H747" s="13">
        <v>0</v>
      </c>
      <c r="I747" s="13">
        <v>0</v>
      </c>
      <c r="J747" s="13">
        <v>0</v>
      </c>
      <c r="K747" s="13">
        <v>0</v>
      </c>
      <c r="L747" s="13">
        <v>0</v>
      </c>
      <c r="M747" s="13">
        <v>0</v>
      </c>
      <c r="N747" s="13">
        <v>0</v>
      </c>
      <c r="O747" s="13">
        <v>0</v>
      </c>
    </row>
    <row r="748" spans="1:15" ht="11.25" x14ac:dyDescent="0.2">
      <c r="A748" s="10">
        <v>269015</v>
      </c>
      <c r="B748" s="12" t="s">
        <v>29</v>
      </c>
      <c r="C748" s="13">
        <v>0</v>
      </c>
      <c r="D748" s="13">
        <v>0</v>
      </c>
      <c r="E748" s="13">
        <v>0</v>
      </c>
      <c r="F748" s="13">
        <v>0</v>
      </c>
      <c r="G748" s="13">
        <v>0</v>
      </c>
      <c r="H748" s="13">
        <v>0</v>
      </c>
      <c r="I748" s="13">
        <v>0</v>
      </c>
      <c r="J748" s="13">
        <v>0</v>
      </c>
      <c r="K748" s="13">
        <v>0</v>
      </c>
      <c r="L748" s="13">
        <v>0</v>
      </c>
      <c r="M748" s="13">
        <v>0</v>
      </c>
      <c r="N748" s="13">
        <v>0</v>
      </c>
      <c r="O748" s="13">
        <v>0</v>
      </c>
    </row>
    <row r="749" spans="1:15" ht="11.25" x14ac:dyDescent="0.2">
      <c r="A749" s="10">
        <v>269020</v>
      </c>
      <c r="B749" s="12" t="s">
        <v>30</v>
      </c>
      <c r="C749" s="13">
        <v>0</v>
      </c>
      <c r="D749" s="13">
        <v>0</v>
      </c>
      <c r="E749" s="13">
        <v>0</v>
      </c>
      <c r="F749" s="13">
        <v>0</v>
      </c>
      <c r="G749" s="13">
        <v>0</v>
      </c>
      <c r="H749" s="13">
        <v>0</v>
      </c>
      <c r="I749" s="13">
        <v>0</v>
      </c>
      <c r="J749" s="13">
        <v>0</v>
      </c>
      <c r="K749" s="13">
        <v>0</v>
      </c>
      <c r="L749" s="13">
        <v>0</v>
      </c>
      <c r="M749" s="13">
        <v>0</v>
      </c>
      <c r="N749" s="13">
        <v>0</v>
      </c>
      <c r="O749" s="13">
        <v>0</v>
      </c>
    </row>
    <row r="750" spans="1:15" ht="11.25" x14ac:dyDescent="0.2">
      <c r="A750" s="10">
        <v>269025</v>
      </c>
      <c r="B750" s="12" t="s">
        <v>31</v>
      </c>
      <c r="C750" s="13">
        <v>0</v>
      </c>
      <c r="D750" s="13">
        <v>0</v>
      </c>
      <c r="E750" s="13">
        <v>0</v>
      </c>
      <c r="F750" s="13">
        <v>0</v>
      </c>
      <c r="G750" s="13">
        <v>0</v>
      </c>
      <c r="H750" s="13">
        <v>0</v>
      </c>
      <c r="I750" s="13">
        <v>0</v>
      </c>
      <c r="J750" s="13">
        <v>0</v>
      </c>
      <c r="K750" s="13">
        <v>0</v>
      </c>
      <c r="L750" s="13">
        <v>0</v>
      </c>
      <c r="M750" s="13">
        <v>0</v>
      </c>
      <c r="N750" s="13">
        <v>0</v>
      </c>
      <c r="O750" s="13">
        <v>0</v>
      </c>
    </row>
    <row r="751" spans="1:15" ht="11.25" x14ac:dyDescent="0.2">
      <c r="A751" s="10">
        <v>27</v>
      </c>
      <c r="B751" s="12" t="s">
        <v>262</v>
      </c>
      <c r="C751" s="13">
        <v>0</v>
      </c>
      <c r="D751" s="13">
        <v>0</v>
      </c>
      <c r="E751" s="13">
        <v>0</v>
      </c>
      <c r="F751" s="13">
        <v>0</v>
      </c>
      <c r="G751" s="13">
        <v>0</v>
      </c>
      <c r="H751" s="13">
        <v>0</v>
      </c>
      <c r="I751" s="13">
        <v>0</v>
      </c>
      <c r="J751" s="13">
        <v>0</v>
      </c>
      <c r="K751" s="13">
        <v>0</v>
      </c>
      <c r="L751" s="13">
        <v>0</v>
      </c>
      <c r="M751" s="13">
        <v>0</v>
      </c>
      <c r="N751" s="13">
        <v>0</v>
      </c>
      <c r="O751" s="13">
        <v>0</v>
      </c>
    </row>
    <row r="752" spans="1:15" ht="11.25" x14ac:dyDescent="0.2">
      <c r="A752" s="10">
        <v>2701</v>
      </c>
      <c r="B752" s="12" t="s">
        <v>406</v>
      </c>
      <c r="C752" s="13">
        <v>0</v>
      </c>
      <c r="D752" s="13">
        <v>0</v>
      </c>
      <c r="E752" s="13">
        <v>0</v>
      </c>
      <c r="F752" s="13">
        <v>0</v>
      </c>
      <c r="G752" s="13">
        <v>0</v>
      </c>
      <c r="H752" s="13">
        <v>0</v>
      </c>
      <c r="I752" s="13">
        <v>0</v>
      </c>
      <c r="J752" s="13">
        <v>0</v>
      </c>
      <c r="K752" s="13">
        <v>0</v>
      </c>
      <c r="L752" s="13">
        <v>0</v>
      </c>
      <c r="M752" s="13">
        <v>0</v>
      </c>
      <c r="N752" s="13">
        <v>0</v>
      </c>
      <c r="O752" s="13">
        <v>0</v>
      </c>
    </row>
    <row r="753" spans="1:15" ht="11.25" x14ac:dyDescent="0.2">
      <c r="A753" s="10">
        <v>270115</v>
      </c>
      <c r="B753" s="12" t="s">
        <v>533</v>
      </c>
      <c r="C753" s="13">
        <v>0</v>
      </c>
      <c r="D753" s="13">
        <v>0</v>
      </c>
      <c r="E753" s="13">
        <v>0</v>
      </c>
      <c r="F753" s="13">
        <v>0</v>
      </c>
      <c r="G753" s="13">
        <v>0</v>
      </c>
      <c r="H753" s="13">
        <v>0</v>
      </c>
      <c r="I753" s="13">
        <v>0</v>
      </c>
      <c r="J753" s="13">
        <v>0</v>
      </c>
      <c r="K753" s="13">
        <v>0</v>
      </c>
      <c r="L753" s="13">
        <v>0</v>
      </c>
      <c r="M753" s="13">
        <v>0</v>
      </c>
      <c r="N753" s="13">
        <v>0</v>
      </c>
      <c r="O753" s="13">
        <v>0</v>
      </c>
    </row>
    <row r="754" spans="1:15" ht="11.25" x14ac:dyDescent="0.2">
      <c r="A754" s="10">
        <v>2702</v>
      </c>
      <c r="B754" s="12" t="s">
        <v>228</v>
      </c>
      <c r="C754" s="13">
        <v>0</v>
      </c>
      <c r="D754" s="13">
        <v>0</v>
      </c>
      <c r="E754" s="13">
        <v>0</v>
      </c>
      <c r="F754" s="13">
        <v>0</v>
      </c>
      <c r="G754" s="13">
        <v>0</v>
      </c>
      <c r="H754" s="13">
        <v>0</v>
      </c>
      <c r="I754" s="13">
        <v>0</v>
      </c>
      <c r="J754" s="13">
        <v>0</v>
      </c>
      <c r="K754" s="13">
        <v>0</v>
      </c>
      <c r="L754" s="13">
        <v>0</v>
      </c>
      <c r="M754" s="13">
        <v>0</v>
      </c>
      <c r="N754" s="13">
        <v>0</v>
      </c>
      <c r="O754" s="13">
        <v>0</v>
      </c>
    </row>
    <row r="755" spans="1:15" ht="11.25" x14ac:dyDescent="0.2">
      <c r="A755" s="10">
        <v>270205</v>
      </c>
      <c r="B755" s="12" t="s">
        <v>534</v>
      </c>
      <c r="C755" s="13">
        <v>0</v>
      </c>
      <c r="D755" s="13">
        <v>0</v>
      </c>
      <c r="E755" s="13">
        <v>0</v>
      </c>
      <c r="F755" s="13">
        <v>0</v>
      </c>
      <c r="G755" s="13">
        <v>0</v>
      </c>
      <c r="H755" s="13">
        <v>0</v>
      </c>
      <c r="I755" s="13">
        <v>0</v>
      </c>
      <c r="J755" s="13">
        <v>0</v>
      </c>
      <c r="K755" s="13">
        <v>0</v>
      </c>
      <c r="L755" s="13">
        <v>0</v>
      </c>
      <c r="M755" s="13">
        <v>0</v>
      </c>
      <c r="N755" s="13">
        <v>0</v>
      </c>
      <c r="O755" s="13">
        <v>0</v>
      </c>
    </row>
    <row r="756" spans="1:15" ht="11.25" x14ac:dyDescent="0.2">
      <c r="A756" s="10">
        <v>2703</v>
      </c>
      <c r="B756" s="12" t="s">
        <v>134</v>
      </c>
      <c r="C756" s="13">
        <v>0</v>
      </c>
      <c r="D756" s="13">
        <v>0</v>
      </c>
      <c r="E756" s="13">
        <v>0</v>
      </c>
      <c r="F756" s="13">
        <v>0</v>
      </c>
      <c r="G756" s="13">
        <v>0</v>
      </c>
      <c r="H756" s="13">
        <v>0</v>
      </c>
      <c r="I756" s="13">
        <v>0</v>
      </c>
      <c r="J756" s="13">
        <v>0</v>
      </c>
      <c r="K756" s="13">
        <v>0</v>
      </c>
      <c r="L756" s="13">
        <v>0</v>
      </c>
      <c r="M756" s="13">
        <v>0</v>
      </c>
      <c r="N756" s="13">
        <v>0</v>
      </c>
      <c r="O756" s="13">
        <v>0</v>
      </c>
    </row>
    <row r="757" spans="1:15" ht="11.25" x14ac:dyDescent="0.2">
      <c r="A757" s="10">
        <v>270390</v>
      </c>
      <c r="B757" s="12" t="s">
        <v>134</v>
      </c>
      <c r="C757" s="13">
        <v>0</v>
      </c>
      <c r="D757" s="13">
        <v>0</v>
      </c>
      <c r="E757" s="13">
        <v>0</v>
      </c>
      <c r="F757" s="13">
        <v>0</v>
      </c>
      <c r="G757" s="13">
        <v>0</v>
      </c>
      <c r="H757" s="13">
        <v>0</v>
      </c>
      <c r="I757" s="13">
        <v>0</v>
      </c>
      <c r="J757" s="13">
        <v>0</v>
      </c>
      <c r="K757" s="13">
        <v>0</v>
      </c>
      <c r="L757" s="13">
        <v>0</v>
      </c>
      <c r="M757" s="13">
        <v>0</v>
      </c>
      <c r="N757" s="13">
        <v>0</v>
      </c>
      <c r="O757" s="13">
        <v>0</v>
      </c>
    </row>
    <row r="758" spans="1:15" ht="11.25" x14ac:dyDescent="0.2">
      <c r="A758" s="10">
        <v>2790</v>
      </c>
      <c r="B758" s="12" t="s">
        <v>263</v>
      </c>
      <c r="C758" s="13">
        <v>0</v>
      </c>
      <c r="D758" s="13">
        <v>0</v>
      </c>
      <c r="E758" s="13">
        <v>0</v>
      </c>
      <c r="F758" s="13">
        <v>0</v>
      </c>
      <c r="G758" s="13">
        <v>0</v>
      </c>
      <c r="H758" s="13">
        <v>0</v>
      </c>
      <c r="I758" s="13">
        <v>0</v>
      </c>
      <c r="J758" s="13">
        <v>0</v>
      </c>
      <c r="K758" s="13">
        <v>0</v>
      </c>
      <c r="L758" s="13">
        <v>0</v>
      </c>
      <c r="M758" s="13">
        <v>0</v>
      </c>
      <c r="N758" s="13">
        <v>0</v>
      </c>
      <c r="O758" s="13">
        <v>0</v>
      </c>
    </row>
    <row r="759" spans="1:15" ht="11.25" x14ac:dyDescent="0.2">
      <c r="A759" s="10">
        <v>29</v>
      </c>
      <c r="B759" s="12" t="s">
        <v>264</v>
      </c>
      <c r="C759" s="13">
        <v>4674.3599999999997</v>
      </c>
      <c r="D759" s="13">
        <v>4311.3599999999997</v>
      </c>
      <c r="E759" s="13">
        <v>4302.1499999999996</v>
      </c>
      <c r="F759" s="13">
        <v>3836.17</v>
      </c>
      <c r="G759" s="13">
        <v>3864.79</v>
      </c>
      <c r="H759" s="13">
        <v>3797.12</v>
      </c>
      <c r="I759" s="13">
        <v>2634.36</v>
      </c>
      <c r="J759" s="13">
        <v>3155.03</v>
      </c>
      <c r="K759" s="13">
        <v>2553.04</v>
      </c>
      <c r="L759" s="13">
        <v>2361.39</v>
      </c>
      <c r="M759" s="13">
        <v>2356.71</v>
      </c>
      <c r="N759" s="13">
        <v>1763.3</v>
      </c>
      <c r="O759" s="13">
        <v>1750.92</v>
      </c>
    </row>
    <row r="760" spans="1:15" ht="11.25" x14ac:dyDescent="0.2">
      <c r="A760" s="10">
        <v>2901</v>
      </c>
      <c r="B760" s="12" t="s">
        <v>265</v>
      </c>
      <c r="C760" s="13">
        <v>0</v>
      </c>
      <c r="D760" s="13">
        <v>0</v>
      </c>
      <c r="E760" s="13">
        <v>0</v>
      </c>
      <c r="F760" s="13">
        <v>0</v>
      </c>
      <c r="G760" s="13">
        <v>0</v>
      </c>
      <c r="H760" s="13">
        <v>0</v>
      </c>
      <c r="I760" s="13">
        <v>0</v>
      </c>
      <c r="J760" s="13">
        <v>0</v>
      </c>
      <c r="K760" s="13">
        <v>0</v>
      </c>
      <c r="L760" s="13">
        <v>0</v>
      </c>
      <c r="M760" s="13">
        <v>0</v>
      </c>
      <c r="N760" s="13">
        <v>0</v>
      </c>
      <c r="O760" s="13">
        <v>0</v>
      </c>
    </row>
    <row r="761" spans="1:15" ht="11.25" x14ac:dyDescent="0.2">
      <c r="A761" s="10">
        <v>290115</v>
      </c>
      <c r="B761" s="12" t="s">
        <v>266</v>
      </c>
      <c r="C761" s="13">
        <v>0</v>
      </c>
      <c r="D761" s="13">
        <v>0</v>
      </c>
      <c r="E761" s="13">
        <v>0</v>
      </c>
      <c r="F761" s="13">
        <v>0</v>
      </c>
      <c r="G761" s="13">
        <v>0</v>
      </c>
      <c r="H761" s="13">
        <v>0</v>
      </c>
      <c r="I761" s="13">
        <v>0</v>
      </c>
      <c r="J761" s="13">
        <v>0</v>
      </c>
      <c r="K761" s="13">
        <v>0</v>
      </c>
      <c r="L761" s="13">
        <v>0</v>
      </c>
      <c r="M761" s="13">
        <v>0</v>
      </c>
      <c r="N761" s="13">
        <v>0</v>
      </c>
      <c r="O761" s="13">
        <v>0</v>
      </c>
    </row>
    <row r="762" spans="1:15" ht="11.25" x14ac:dyDescent="0.2">
      <c r="A762" s="10">
        <v>290120</v>
      </c>
      <c r="B762" s="12" t="s">
        <v>267</v>
      </c>
      <c r="C762" s="13">
        <v>0</v>
      </c>
      <c r="D762" s="13">
        <v>0</v>
      </c>
      <c r="E762" s="13">
        <v>0</v>
      </c>
      <c r="F762" s="13">
        <v>0</v>
      </c>
      <c r="G762" s="13">
        <v>0</v>
      </c>
      <c r="H762" s="13">
        <v>0</v>
      </c>
      <c r="I762" s="13">
        <v>0</v>
      </c>
      <c r="J762" s="13">
        <v>0</v>
      </c>
      <c r="K762" s="13">
        <v>0</v>
      </c>
      <c r="L762" s="13">
        <v>0</v>
      </c>
      <c r="M762" s="13">
        <v>0</v>
      </c>
      <c r="N762" s="13">
        <v>0</v>
      </c>
      <c r="O762" s="13">
        <v>0</v>
      </c>
    </row>
    <row r="763" spans="1:15" ht="11.25" x14ac:dyDescent="0.2">
      <c r="A763" s="10">
        <v>290190</v>
      </c>
      <c r="B763" s="12" t="s">
        <v>43</v>
      </c>
      <c r="C763" s="13">
        <v>0</v>
      </c>
      <c r="D763" s="13">
        <v>0</v>
      </c>
      <c r="E763" s="13">
        <v>0</v>
      </c>
      <c r="F763" s="13">
        <v>0</v>
      </c>
      <c r="G763" s="13">
        <v>0</v>
      </c>
      <c r="H763" s="13">
        <v>0</v>
      </c>
      <c r="I763" s="13">
        <v>0</v>
      </c>
      <c r="J763" s="13">
        <v>0</v>
      </c>
      <c r="K763" s="13">
        <v>0</v>
      </c>
      <c r="L763" s="13">
        <v>0</v>
      </c>
      <c r="M763" s="13">
        <v>0</v>
      </c>
      <c r="N763" s="13">
        <v>0</v>
      </c>
      <c r="O763" s="13">
        <v>0</v>
      </c>
    </row>
    <row r="764" spans="1:15" ht="11.25" x14ac:dyDescent="0.2">
      <c r="A764" s="10">
        <v>2902</v>
      </c>
      <c r="B764" s="12" t="s">
        <v>268</v>
      </c>
      <c r="C764" s="13">
        <v>0</v>
      </c>
      <c r="D764" s="13">
        <v>0</v>
      </c>
      <c r="E764" s="13">
        <v>0</v>
      </c>
      <c r="F764" s="13">
        <v>0</v>
      </c>
      <c r="G764" s="13">
        <v>0</v>
      </c>
      <c r="H764" s="13">
        <v>0</v>
      </c>
      <c r="I764" s="13">
        <v>0</v>
      </c>
      <c r="J764" s="13">
        <v>0</v>
      </c>
      <c r="K764" s="13">
        <v>0</v>
      </c>
      <c r="L764" s="13">
        <v>0</v>
      </c>
      <c r="M764" s="13">
        <v>0</v>
      </c>
      <c r="N764" s="13">
        <v>0</v>
      </c>
      <c r="O764" s="13">
        <v>0</v>
      </c>
    </row>
    <row r="765" spans="1:15" ht="11.25" x14ac:dyDescent="0.2">
      <c r="A765" s="10">
        <v>2903</v>
      </c>
      <c r="B765" s="12" t="s">
        <v>535</v>
      </c>
      <c r="C765" s="13">
        <v>0</v>
      </c>
      <c r="D765" s="13">
        <v>0</v>
      </c>
      <c r="E765" s="13">
        <v>0</v>
      </c>
      <c r="F765" s="13">
        <v>0</v>
      </c>
      <c r="G765" s="13">
        <v>0</v>
      </c>
      <c r="H765" s="13">
        <v>0</v>
      </c>
      <c r="I765" s="13">
        <v>0</v>
      </c>
      <c r="J765" s="13">
        <v>0</v>
      </c>
      <c r="K765" s="13">
        <v>0</v>
      </c>
      <c r="L765" s="13">
        <v>0</v>
      </c>
      <c r="M765" s="13">
        <v>0</v>
      </c>
      <c r="N765" s="13">
        <v>0</v>
      </c>
      <c r="O765" s="13">
        <v>0</v>
      </c>
    </row>
    <row r="766" spans="1:15" ht="11.25" x14ac:dyDescent="0.2">
      <c r="A766" s="10">
        <v>2908</v>
      </c>
      <c r="B766" s="12" t="s">
        <v>187</v>
      </c>
      <c r="C766" s="13">
        <v>0</v>
      </c>
      <c r="D766" s="13">
        <v>0</v>
      </c>
      <c r="E766" s="13">
        <v>0</v>
      </c>
      <c r="F766" s="13">
        <v>0</v>
      </c>
      <c r="G766" s="13">
        <v>0</v>
      </c>
      <c r="H766" s="13">
        <v>0</v>
      </c>
      <c r="I766" s="13">
        <v>0</v>
      </c>
      <c r="J766" s="13">
        <v>0</v>
      </c>
      <c r="K766" s="13">
        <v>0</v>
      </c>
      <c r="L766" s="13">
        <v>0</v>
      </c>
      <c r="M766" s="13">
        <v>0</v>
      </c>
      <c r="N766" s="13">
        <v>0</v>
      </c>
      <c r="O766" s="13">
        <v>0</v>
      </c>
    </row>
    <row r="767" spans="1:15" ht="11.25" x14ac:dyDescent="0.2">
      <c r="A767" s="10">
        <v>2912</v>
      </c>
      <c r="B767" s="12" t="s">
        <v>269</v>
      </c>
      <c r="C767" s="13">
        <v>0</v>
      </c>
      <c r="D767" s="13">
        <v>0</v>
      </c>
      <c r="E767" s="13">
        <v>0</v>
      </c>
      <c r="F767" s="13">
        <v>0</v>
      </c>
      <c r="G767" s="13">
        <v>0</v>
      </c>
      <c r="H767" s="13">
        <v>0</v>
      </c>
      <c r="I767" s="13">
        <v>0</v>
      </c>
      <c r="J767" s="13">
        <v>0</v>
      </c>
      <c r="K767" s="13">
        <v>0</v>
      </c>
      <c r="L767" s="13">
        <v>0</v>
      </c>
      <c r="M767" s="13">
        <v>0</v>
      </c>
      <c r="N767" s="13">
        <v>0</v>
      </c>
      <c r="O767" s="13">
        <v>0</v>
      </c>
    </row>
    <row r="768" spans="1:15" ht="11.25" x14ac:dyDescent="0.2">
      <c r="A768" s="10">
        <v>2990</v>
      </c>
      <c r="B768" s="12" t="s">
        <v>43</v>
      </c>
      <c r="C768" s="13">
        <v>4674.3599999999997</v>
      </c>
      <c r="D768" s="13">
        <v>4311.3599999999997</v>
      </c>
      <c r="E768" s="13">
        <v>4302.1499999999996</v>
      </c>
      <c r="F768" s="13">
        <v>3836.17</v>
      </c>
      <c r="G768" s="13">
        <v>3864.79</v>
      </c>
      <c r="H768" s="13">
        <v>3797.12</v>
      </c>
      <c r="I768" s="13">
        <v>2634.36</v>
      </c>
      <c r="J768" s="13">
        <v>3155.03</v>
      </c>
      <c r="K768" s="13">
        <v>2553.04</v>
      </c>
      <c r="L768" s="13">
        <v>2361.39</v>
      </c>
      <c r="M768" s="13">
        <v>2356.71</v>
      </c>
      <c r="N768" s="13">
        <v>1763.3</v>
      </c>
      <c r="O768" s="13">
        <v>1750.92</v>
      </c>
    </row>
    <row r="769" spans="1:15" ht="11.25" x14ac:dyDescent="0.2">
      <c r="A769" s="10">
        <v>299005</v>
      </c>
      <c r="B769" s="12" t="s">
        <v>270</v>
      </c>
      <c r="C769" s="13">
        <v>78.319999999999993</v>
      </c>
      <c r="D769" s="13">
        <v>78.319999999999993</v>
      </c>
      <c r="E769" s="13">
        <v>72.92</v>
      </c>
      <c r="F769" s="13">
        <v>76.52</v>
      </c>
      <c r="G769" s="13">
        <v>76.52</v>
      </c>
      <c r="H769" s="13">
        <v>76.52</v>
      </c>
      <c r="I769" s="13">
        <v>76.52</v>
      </c>
      <c r="J769" s="13">
        <v>77.42</v>
      </c>
      <c r="K769" s="13">
        <v>78.47</v>
      </c>
      <c r="L769" s="13">
        <v>78.47</v>
      </c>
      <c r="M769" s="13">
        <v>79.680000000000007</v>
      </c>
      <c r="N769" s="13">
        <v>78.489999999999995</v>
      </c>
      <c r="O769" s="13">
        <v>78.489999999999995</v>
      </c>
    </row>
    <row r="770" spans="1:15" ht="11.25" x14ac:dyDescent="0.2">
      <c r="A770" s="10">
        <v>299090</v>
      </c>
      <c r="B770" s="12" t="s">
        <v>271</v>
      </c>
      <c r="C770" s="13">
        <v>4596.04</v>
      </c>
      <c r="D770" s="13">
        <v>4233.04</v>
      </c>
      <c r="E770" s="13">
        <v>4229.2299999999996</v>
      </c>
      <c r="F770" s="13">
        <v>3759.65</v>
      </c>
      <c r="G770" s="13">
        <v>3788.27</v>
      </c>
      <c r="H770" s="13">
        <v>3720.6</v>
      </c>
      <c r="I770" s="13">
        <v>2557.84</v>
      </c>
      <c r="J770" s="13">
        <v>3077.61</v>
      </c>
      <c r="K770" s="13">
        <v>2474.58</v>
      </c>
      <c r="L770" s="13">
        <v>2282.92</v>
      </c>
      <c r="M770" s="13">
        <v>2277.0300000000002</v>
      </c>
      <c r="N770" s="13">
        <v>1684.81</v>
      </c>
      <c r="O770" s="13">
        <v>1672.43</v>
      </c>
    </row>
    <row r="771" spans="1:15" ht="11.25" x14ac:dyDescent="0.2">
      <c r="A771" s="10">
        <v>3</v>
      </c>
      <c r="B771" s="12" t="s">
        <v>272</v>
      </c>
      <c r="C771" s="13">
        <v>921184.36</v>
      </c>
      <c r="D771" s="13">
        <v>909496.48</v>
      </c>
      <c r="E771" s="13">
        <v>892420.69</v>
      </c>
      <c r="F771" s="13">
        <v>882161.78</v>
      </c>
      <c r="G771" s="13">
        <v>870658.53</v>
      </c>
      <c r="H771" s="13">
        <v>863583.23</v>
      </c>
      <c r="I771" s="13">
        <v>855582.43</v>
      </c>
      <c r="J771" s="13">
        <v>855420.25</v>
      </c>
      <c r="K771" s="13">
        <v>849801.2</v>
      </c>
      <c r="L771" s="13">
        <v>852526.65</v>
      </c>
      <c r="M771" s="13">
        <v>843752.15</v>
      </c>
      <c r="N771" s="13">
        <v>838381.91</v>
      </c>
      <c r="O771" s="13">
        <v>853841.22</v>
      </c>
    </row>
    <row r="772" spans="1:15" ht="11.25" x14ac:dyDescent="0.2">
      <c r="A772" s="10">
        <v>31</v>
      </c>
      <c r="B772" s="12" t="s">
        <v>273</v>
      </c>
      <c r="C772" s="13">
        <v>325201.59999999998</v>
      </c>
      <c r="D772" s="13">
        <v>310181.78000000003</v>
      </c>
      <c r="E772" s="13">
        <v>289742.21999999997</v>
      </c>
      <c r="F772" s="13">
        <v>275056.45</v>
      </c>
      <c r="G772" s="13">
        <v>259362.27</v>
      </c>
      <c r="H772" s="13">
        <v>248518.79</v>
      </c>
      <c r="I772" s="13">
        <v>236728.34</v>
      </c>
      <c r="J772" s="13">
        <v>232019.14</v>
      </c>
      <c r="K772" s="13">
        <v>222722.85</v>
      </c>
      <c r="L772" s="13">
        <v>221515.46</v>
      </c>
      <c r="M772" s="13">
        <v>208619.53</v>
      </c>
      <c r="N772" s="13">
        <v>199337.02</v>
      </c>
      <c r="O772" s="13">
        <v>197995.47</v>
      </c>
    </row>
    <row r="773" spans="1:15" ht="11.25" x14ac:dyDescent="0.2">
      <c r="A773" s="10">
        <v>3103</v>
      </c>
      <c r="B773" s="12" t="s">
        <v>536</v>
      </c>
      <c r="C773" s="13">
        <v>325201.59999999998</v>
      </c>
      <c r="D773" s="13">
        <v>310181.78000000003</v>
      </c>
      <c r="E773" s="13">
        <v>289742.21999999997</v>
      </c>
      <c r="F773" s="13">
        <v>275056.45</v>
      </c>
      <c r="G773" s="13">
        <v>259362.27</v>
      </c>
      <c r="H773" s="13">
        <v>248518.79</v>
      </c>
      <c r="I773" s="13">
        <v>236728.34</v>
      </c>
      <c r="J773" s="13">
        <v>232019.14</v>
      </c>
      <c r="K773" s="13">
        <v>222722.85</v>
      </c>
      <c r="L773" s="13">
        <v>221515.46</v>
      </c>
      <c r="M773" s="13">
        <v>208619.53</v>
      </c>
      <c r="N773" s="13">
        <v>199337.02</v>
      </c>
      <c r="O773" s="13">
        <v>197995.47</v>
      </c>
    </row>
    <row r="774" spans="1:15" ht="11.25" x14ac:dyDescent="0.2">
      <c r="A774" s="10">
        <v>33</v>
      </c>
      <c r="B774" s="12" t="s">
        <v>274</v>
      </c>
      <c r="C774" s="13">
        <v>419140.63</v>
      </c>
      <c r="D774" s="13">
        <v>433517.97</v>
      </c>
      <c r="E774" s="13">
        <v>436881.74</v>
      </c>
      <c r="F774" s="13">
        <v>452354.01</v>
      </c>
      <c r="G774" s="13">
        <v>456544.93</v>
      </c>
      <c r="H774" s="13">
        <v>460313.11</v>
      </c>
      <c r="I774" s="13">
        <v>464102.77</v>
      </c>
      <c r="J774" s="13">
        <v>468649.78</v>
      </c>
      <c r="K774" s="13">
        <v>472327.03</v>
      </c>
      <c r="L774" s="13">
        <v>476259.87</v>
      </c>
      <c r="M774" s="13">
        <v>480381.29</v>
      </c>
      <c r="N774" s="13">
        <v>484293.57</v>
      </c>
      <c r="O774" s="13">
        <v>487838.31</v>
      </c>
    </row>
    <row r="775" spans="1:15" ht="11.25" x14ac:dyDescent="0.2">
      <c r="A775" s="10">
        <v>3301</v>
      </c>
      <c r="B775" s="12" t="s">
        <v>537</v>
      </c>
      <c r="C775" s="13">
        <v>392761.35</v>
      </c>
      <c r="D775" s="13">
        <v>407138.69</v>
      </c>
      <c r="E775" s="13">
        <v>410502.46</v>
      </c>
      <c r="F775" s="13">
        <v>425974.73</v>
      </c>
      <c r="G775" s="13">
        <v>430165.65</v>
      </c>
      <c r="H775" s="13">
        <v>433933.84</v>
      </c>
      <c r="I775" s="13">
        <v>437723.49</v>
      </c>
      <c r="J775" s="13">
        <v>442270.5</v>
      </c>
      <c r="K775" s="13">
        <v>445947.75</v>
      </c>
      <c r="L775" s="13">
        <v>449880.59</v>
      </c>
      <c r="M775" s="13">
        <v>454002.01</v>
      </c>
      <c r="N775" s="13">
        <v>457914.29</v>
      </c>
      <c r="O775" s="13">
        <v>461459.03</v>
      </c>
    </row>
    <row r="776" spans="1:15" ht="11.25" x14ac:dyDescent="0.2">
      <c r="A776" s="10">
        <v>330105</v>
      </c>
      <c r="B776" s="12" t="s">
        <v>538</v>
      </c>
      <c r="C776" s="13">
        <v>284141.90999999997</v>
      </c>
      <c r="D776" s="13">
        <v>295187.31</v>
      </c>
      <c r="E776" s="13">
        <v>295187.31</v>
      </c>
      <c r="F776" s="13">
        <v>306232.71000000002</v>
      </c>
      <c r="G776" s="13">
        <v>306232.71000000002</v>
      </c>
      <c r="H776" s="13">
        <v>306232.71000000002</v>
      </c>
      <c r="I776" s="13">
        <v>306232.71000000002</v>
      </c>
      <c r="J776" s="13">
        <v>306232.71000000002</v>
      </c>
      <c r="K776" s="13">
        <v>306232.71000000002</v>
      </c>
      <c r="L776" s="13">
        <v>306232.71000000002</v>
      </c>
      <c r="M776" s="13">
        <v>306232.71000000002</v>
      </c>
      <c r="N776" s="13">
        <v>306232.71000000002</v>
      </c>
      <c r="O776" s="13">
        <v>306232.71000000002</v>
      </c>
    </row>
    <row r="777" spans="1:15" ht="11.25" x14ac:dyDescent="0.2">
      <c r="A777" s="10">
        <v>330110</v>
      </c>
      <c r="B777" s="12" t="s">
        <v>539</v>
      </c>
      <c r="C777" s="13">
        <v>108493.44</v>
      </c>
      <c r="D777" s="13">
        <v>111825.39</v>
      </c>
      <c r="E777" s="13">
        <v>115189.15</v>
      </c>
      <c r="F777" s="13">
        <v>119616.02</v>
      </c>
      <c r="G777" s="13">
        <v>123806.94</v>
      </c>
      <c r="H777" s="13">
        <v>127575.13</v>
      </c>
      <c r="I777" s="13">
        <v>131364.79</v>
      </c>
      <c r="J777" s="13">
        <v>135911.79</v>
      </c>
      <c r="K777" s="13">
        <v>139589.04999999999</v>
      </c>
      <c r="L777" s="13">
        <v>143521.88</v>
      </c>
      <c r="M777" s="13">
        <v>147643.31</v>
      </c>
      <c r="N777" s="13">
        <v>151555.57999999999</v>
      </c>
      <c r="O777" s="13">
        <v>155100.32999999999</v>
      </c>
    </row>
    <row r="778" spans="1:15" ht="11.25" x14ac:dyDescent="0.2">
      <c r="A778" s="10">
        <v>330115</v>
      </c>
      <c r="B778" s="12" t="s">
        <v>275</v>
      </c>
      <c r="C778" s="13">
        <v>126</v>
      </c>
      <c r="D778" s="13">
        <v>126</v>
      </c>
      <c r="E778" s="13">
        <v>126</v>
      </c>
      <c r="F778" s="13">
        <v>126</v>
      </c>
      <c r="G778" s="13">
        <v>126</v>
      </c>
      <c r="H778" s="13">
        <v>126</v>
      </c>
      <c r="I778" s="13">
        <v>126</v>
      </c>
      <c r="J778" s="13">
        <v>126</v>
      </c>
      <c r="K778" s="13">
        <v>126</v>
      </c>
      <c r="L778" s="13">
        <v>126</v>
      </c>
      <c r="M778" s="13">
        <v>126</v>
      </c>
      <c r="N778" s="13">
        <v>126</v>
      </c>
      <c r="O778" s="13">
        <v>126</v>
      </c>
    </row>
    <row r="779" spans="1:15" ht="11.25" x14ac:dyDescent="0.2">
      <c r="A779" s="10">
        <v>3302</v>
      </c>
      <c r="B779" s="12" t="s">
        <v>540</v>
      </c>
      <c r="C779" s="13">
        <v>0</v>
      </c>
      <c r="D779" s="13">
        <v>0</v>
      </c>
      <c r="E779" s="13">
        <v>0</v>
      </c>
      <c r="F779" s="13">
        <v>0</v>
      </c>
      <c r="G779" s="13">
        <v>0</v>
      </c>
      <c r="H779" s="13">
        <v>0</v>
      </c>
      <c r="I779" s="13">
        <v>0</v>
      </c>
      <c r="J779" s="13">
        <v>0</v>
      </c>
      <c r="K779" s="13">
        <v>0</v>
      </c>
      <c r="L779" s="13">
        <v>0</v>
      </c>
      <c r="M779" s="13">
        <v>0</v>
      </c>
      <c r="N779" s="13">
        <v>0</v>
      </c>
      <c r="O779" s="13">
        <v>0</v>
      </c>
    </row>
    <row r="780" spans="1:15" ht="11.25" x14ac:dyDescent="0.2">
      <c r="A780" s="10">
        <v>3303</v>
      </c>
      <c r="B780" s="12" t="s">
        <v>541</v>
      </c>
      <c r="C780" s="13">
        <v>21604.63</v>
      </c>
      <c r="D780" s="13">
        <v>21604.63</v>
      </c>
      <c r="E780" s="13">
        <v>21604.63</v>
      </c>
      <c r="F780" s="13">
        <v>21604.63</v>
      </c>
      <c r="G780" s="13">
        <v>21604.63</v>
      </c>
      <c r="H780" s="13">
        <v>21604.63</v>
      </c>
      <c r="I780" s="13">
        <v>21604.63</v>
      </c>
      <c r="J780" s="13">
        <v>21604.63</v>
      </c>
      <c r="K780" s="13">
        <v>21604.63</v>
      </c>
      <c r="L780" s="13">
        <v>21604.63</v>
      </c>
      <c r="M780" s="13">
        <v>21604.63</v>
      </c>
      <c r="N780" s="13">
        <v>21604.63</v>
      </c>
      <c r="O780" s="13">
        <v>21604.63</v>
      </c>
    </row>
    <row r="781" spans="1:15" ht="11.25" x14ac:dyDescent="0.2">
      <c r="A781" s="10">
        <v>3305</v>
      </c>
      <c r="B781" s="12" t="s">
        <v>276</v>
      </c>
      <c r="C781" s="13">
        <v>4774.6499999999996</v>
      </c>
      <c r="D781" s="13">
        <v>4774.6499999999996</v>
      </c>
      <c r="E781" s="13">
        <v>4774.6499999999996</v>
      </c>
      <c r="F781" s="13">
        <v>4774.6499999999996</v>
      </c>
      <c r="G781" s="13">
        <v>4774.6499999999996</v>
      </c>
      <c r="H781" s="13">
        <v>4774.6499999999996</v>
      </c>
      <c r="I781" s="13">
        <v>4774.6499999999996</v>
      </c>
      <c r="J781" s="13">
        <v>4774.6499999999996</v>
      </c>
      <c r="K781" s="13">
        <v>4774.6499999999996</v>
      </c>
      <c r="L781" s="13">
        <v>4774.6499999999996</v>
      </c>
      <c r="M781" s="13">
        <v>4774.6499999999996</v>
      </c>
      <c r="N781" s="13">
        <v>4774.6499999999996</v>
      </c>
      <c r="O781" s="13">
        <v>4774.6499999999996</v>
      </c>
    </row>
    <row r="782" spans="1:15" ht="11.25" x14ac:dyDescent="0.2">
      <c r="A782" s="10">
        <v>3310</v>
      </c>
      <c r="B782" s="12" t="s">
        <v>277</v>
      </c>
      <c r="C782" s="13">
        <v>0</v>
      </c>
      <c r="D782" s="13">
        <v>0</v>
      </c>
      <c r="E782" s="13">
        <v>0</v>
      </c>
      <c r="F782" s="13">
        <v>0</v>
      </c>
      <c r="G782" s="13">
        <v>0</v>
      </c>
      <c r="H782" s="13">
        <v>0</v>
      </c>
      <c r="I782" s="13">
        <v>0</v>
      </c>
      <c r="J782" s="13">
        <v>0</v>
      </c>
      <c r="K782" s="13">
        <v>0</v>
      </c>
      <c r="L782" s="13">
        <v>0</v>
      </c>
      <c r="M782" s="13">
        <v>0</v>
      </c>
      <c r="N782" s="13">
        <v>0</v>
      </c>
      <c r="O782" s="13">
        <v>0</v>
      </c>
    </row>
    <row r="783" spans="1:15" ht="11.25" x14ac:dyDescent="0.2">
      <c r="A783" s="10">
        <v>34</v>
      </c>
      <c r="B783" s="12" t="s">
        <v>278</v>
      </c>
      <c r="C783" s="13">
        <v>68837.67</v>
      </c>
      <c r="D783" s="13">
        <v>68837.67</v>
      </c>
      <c r="E783" s="13">
        <v>68837.67</v>
      </c>
      <c r="F783" s="13">
        <v>68837.67</v>
      </c>
      <c r="G783" s="13">
        <v>68837.67</v>
      </c>
      <c r="H783" s="13">
        <v>68837.67</v>
      </c>
      <c r="I783" s="13">
        <v>68837.67</v>
      </c>
      <c r="J783" s="13">
        <v>68837.67</v>
      </c>
      <c r="K783" s="13">
        <v>68837.67</v>
      </c>
      <c r="L783" s="13">
        <v>68837.67</v>
      </c>
      <c r="M783" s="13">
        <v>68837.67</v>
      </c>
      <c r="N783" s="13">
        <v>68837.67</v>
      </c>
      <c r="O783" s="13">
        <v>68837.67</v>
      </c>
    </row>
    <row r="784" spans="1:15" ht="11.25" x14ac:dyDescent="0.2">
      <c r="A784" s="10">
        <v>3401</v>
      </c>
      <c r="B784" s="12" t="s">
        <v>542</v>
      </c>
      <c r="C784" s="13">
        <v>68837.67</v>
      </c>
      <c r="D784" s="13">
        <v>68837.67</v>
      </c>
      <c r="E784" s="13">
        <v>68837.67</v>
      </c>
      <c r="F784" s="13">
        <v>68837.67</v>
      </c>
      <c r="G784" s="13">
        <v>68837.67</v>
      </c>
      <c r="H784" s="13">
        <v>68837.67</v>
      </c>
      <c r="I784" s="13">
        <v>68837.67</v>
      </c>
      <c r="J784" s="13">
        <v>68837.67</v>
      </c>
      <c r="K784" s="13">
        <v>68837.67</v>
      </c>
      <c r="L784" s="13">
        <v>68837.67</v>
      </c>
      <c r="M784" s="13">
        <v>68837.67</v>
      </c>
      <c r="N784" s="13">
        <v>68837.67</v>
      </c>
      <c r="O784" s="13">
        <v>68837.67</v>
      </c>
    </row>
    <row r="785" spans="1:15" ht="11.25" x14ac:dyDescent="0.2">
      <c r="A785" s="10">
        <v>35</v>
      </c>
      <c r="B785" s="12" t="s">
        <v>279</v>
      </c>
      <c r="C785" s="13">
        <v>85913.66</v>
      </c>
      <c r="D785" s="13">
        <v>85913.66</v>
      </c>
      <c r="E785" s="13">
        <v>85913.66</v>
      </c>
      <c r="F785" s="13">
        <v>85913.66</v>
      </c>
      <c r="G785" s="13">
        <v>85913.66</v>
      </c>
      <c r="H785" s="13">
        <v>85913.66</v>
      </c>
      <c r="I785" s="13">
        <v>85913.66</v>
      </c>
      <c r="J785" s="13">
        <v>85913.66</v>
      </c>
      <c r="K785" s="13">
        <v>85913.66</v>
      </c>
      <c r="L785" s="13">
        <v>85913.66</v>
      </c>
      <c r="M785" s="13">
        <v>85913.66</v>
      </c>
      <c r="N785" s="13">
        <v>85913.66</v>
      </c>
      <c r="O785" s="13">
        <v>85913.66</v>
      </c>
    </row>
    <row r="786" spans="1:15" ht="11.25" x14ac:dyDescent="0.2">
      <c r="A786" s="10">
        <v>3501</v>
      </c>
      <c r="B786" s="12" t="s">
        <v>280</v>
      </c>
      <c r="C786" s="13">
        <v>85913.66</v>
      </c>
      <c r="D786" s="13">
        <v>85913.66</v>
      </c>
      <c r="E786" s="13">
        <v>85913.66</v>
      </c>
      <c r="F786" s="13">
        <v>85913.66</v>
      </c>
      <c r="G786" s="13">
        <v>85913.66</v>
      </c>
      <c r="H786" s="13">
        <v>85913.66</v>
      </c>
      <c r="I786" s="13">
        <v>85913.66</v>
      </c>
      <c r="J786" s="13">
        <v>85913.66</v>
      </c>
      <c r="K786" s="13">
        <v>85913.66</v>
      </c>
      <c r="L786" s="13">
        <v>85913.66</v>
      </c>
      <c r="M786" s="13">
        <v>85913.66</v>
      </c>
      <c r="N786" s="13">
        <v>85913.66</v>
      </c>
      <c r="O786" s="13">
        <v>85913.66</v>
      </c>
    </row>
    <row r="787" spans="1:15" ht="11.25" x14ac:dyDescent="0.2">
      <c r="A787" s="10">
        <v>3502</v>
      </c>
      <c r="B787" s="12" t="s">
        <v>281</v>
      </c>
      <c r="C787" s="13">
        <v>0</v>
      </c>
      <c r="D787" s="13">
        <v>0</v>
      </c>
      <c r="E787" s="13">
        <v>0</v>
      </c>
      <c r="F787" s="13">
        <v>0</v>
      </c>
      <c r="G787" s="13">
        <v>0</v>
      </c>
      <c r="H787" s="13">
        <v>0</v>
      </c>
      <c r="I787" s="13">
        <v>0</v>
      </c>
      <c r="J787" s="13">
        <v>0</v>
      </c>
      <c r="K787" s="13">
        <v>0</v>
      </c>
      <c r="L787" s="13">
        <v>0</v>
      </c>
      <c r="M787" s="13">
        <v>0</v>
      </c>
      <c r="N787" s="13">
        <v>0</v>
      </c>
      <c r="O787" s="13">
        <v>0</v>
      </c>
    </row>
    <row r="788" spans="1:15" ht="11.25" x14ac:dyDescent="0.2">
      <c r="A788" s="10">
        <v>3504</v>
      </c>
      <c r="B788" s="12" t="s">
        <v>282</v>
      </c>
      <c r="C788" s="13">
        <v>0</v>
      </c>
      <c r="D788" s="13">
        <v>0</v>
      </c>
      <c r="E788" s="13">
        <v>0</v>
      </c>
      <c r="F788" s="13">
        <v>0</v>
      </c>
      <c r="G788" s="13">
        <v>0</v>
      </c>
      <c r="H788" s="13">
        <v>0</v>
      </c>
      <c r="I788" s="13">
        <v>0</v>
      </c>
      <c r="J788" s="13">
        <v>0</v>
      </c>
      <c r="K788" s="13">
        <v>0</v>
      </c>
      <c r="L788" s="13">
        <v>0</v>
      </c>
      <c r="M788" s="13">
        <v>0</v>
      </c>
      <c r="N788" s="13">
        <v>0</v>
      </c>
      <c r="O788" s="13">
        <v>0</v>
      </c>
    </row>
    <row r="789" spans="1:15" ht="11.25" x14ac:dyDescent="0.2">
      <c r="A789" s="10">
        <v>36</v>
      </c>
      <c r="B789" s="12" t="s">
        <v>283</v>
      </c>
      <c r="C789" s="13">
        <v>22090.799999999999</v>
      </c>
      <c r="D789" s="13">
        <v>11045.4</v>
      </c>
      <c r="E789" s="13">
        <v>11045.4</v>
      </c>
      <c r="F789" s="13">
        <v>0</v>
      </c>
      <c r="G789" s="13">
        <v>0</v>
      </c>
      <c r="H789" s="13">
        <v>0</v>
      </c>
      <c r="I789" s="13">
        <v>0</v>
      </c>
      <c r="J789" s="13">
        <v>0</v>
      </c>
      <c r="K789" s="13">
        <v>0</v>
      </c>
      <c r="L789" s="13">
        <v>0</v>
      </c>
      <c r="M789" s="13">
        <v>0</v>
      </c>
      <c r="N789" s="13">
        <v>0</v>
      </c>
      <c r="O789" s="13">
        <v>13256.11</v>
      </c>
    </row>
    <row r="790" spans="1:15" ht="11.25" x14ac:dyDescent="0.2">
      <c r="A790" s="10">
        <v>3601</v>
      </c>
      <c r="B790" s="12" t="s">
        <v>543</v>
      </c>
      <c r="C790" s="13">
        <v>0</v>
      </c>
      <c r="D790" s="13">
        <v>11045.4</v>
      </c>
      <c r="E790" s="13">
        <v>11045.4</v>
      </c>
      <c r="F790" s="13">
        <v>0</v>
      </c>
      <c r="G790" s="13">
        <v>0</v>
      </c>
      <c r="H790" s="13">
        <v>0</v>
      </c>
      <c r="I790" s="13">
        <v>0</v>
      </c>
      <c r="J790" s="13">
        <v>0</v>
      </c>
      <c r="K790" s="13">
        <v>0</v>
      </c>
      <c r="L790" s="13">
        <v>0</v>
      </c>
      <c r="M790" s="13">
        <v>0</v>
      </c>
      <c r="N790" s="13">
        <v>0</v>
      </c>
      <c r="O790" s="13">
        <v>0</v>
      </c>
    </row>
    <row r="791" spans="1:15" ht="11.25" x14ac:dyDescent="0.2">
      <c r="A791" s="10">
        <v>3602</v>
      </c>
      <c r="B791" s="12" t="s">
        <v>284</v>
      </c>
      <c r="C791" s="13">
        <v>0</v>
      </c>
      <c r="D791" s="13">
        <v>0</v>
      </c>
      <c r="E791" s="13">
        <v>0</v>
      </c>
      <c r="F791" s="13">
        <v>0</v>
      </c>
      <c r="G791" s="13">
        <v>0</v>
      </c>
      <c r="H791" s="13">
        <v>0</v>
      </c>
      <c r="I791" s="13">
        <v>0</v>
      </c>
      <c r="J791" s="13">
        <v>0</v>
      </c>
      <c r="K791" s="13">
        <v>0</v>
      </c>
      <c r="L791" s="13">
        <v>0</v>
      </c>
      <c r="M791" s="13">
        <v>0</v>
      </c>
      <c r="N791" s="13">
        <v>0</v>
      </c>
      <c r="O791" s="13">
        <v>0</v>
      </c>
    </row>
    <row r="792" spans="1:15" ht="11.25" x14ac:dyDescent="0.2">
      <c r="A792" s="10">
        <v>3603</v>
      </c>
      <c r="B792" s="12" t="s">
        <v>285</v>
      </c>
      <c r="C792" s="13">
        <v>22090.799999999999</v>
      </c>
      <c r="D792" s="13">
        <v>0</v>
      </c>
      <c r="E792" s="13">
        <v>0</v>
      </c>
      <c r="F792" s="13">
        <v>0</v>
      </c>
      <c r="G792" s="13">
        <v>0</v>
      </c>
      <c r="H792" s="13">
        <v>0</v>
      </c>
      <c r="I792" s="13">
        <v>0</v>
      </c>
      <c r="J792" s="13">
        <v>0</v>
      </c>
      <c r="K792" s="13">
        <v>0</v>
      </c>
      <c r="L792" s="13">
        <v>0</v>
      </c>
      <c r="M792" s="13">
        <v>0</v>
      </c>
      <c r="N792" s="13">
        <v>0</v>
      </c>
      <c r="O792" s="13">
        <v>13256.11</v>
      </c>
    </row>
    <row r="793" spans="1:15" ht="11.25" x14ac:dyDescent="0.2">
      <c r="A793" s="10">
        <v>3604</v>
      </c>
      <c r="B793" s="12" t="s">
        <v>286</v>
      </c>
      <c r="C793" s="13">
        <v>0</v>
      </c>
      <c r="D793" s="13">
        <v>0</v>
      </c>
      <c r="E793" s="13">
        <v>0</v>
      </c>
      <c r="F793" s="13">
        <v>0</v>
      </c>
      <c r="G793" s="13">
        <v>0</v>
      </c>
      <c r="H793" s="13">
        <v>0</v>
      </c>
      <c r="I793" s="13">
        <v>0</v>
      </c>
      <c r="J793" s="13">
        <v>0</v>
      </c>
      <c r="K793" s="13">
        <v>0</v>
      </c>
      <c r="L793" s="13">
        <v>0</v>
      </c>
      <c r="M793" s="13">
        <v>0</v>
      </c>
      <c r="N793" s="13">
        <v>0</v>
      </c>
      <c r="O793" s="13">
        <v>0</v>
      </c>
    </row>
    <row r="794" spans="1:15" ht="11.25" x14ac:dyDescent="0.2">
      <c r="A794" s="10">
        <v>4</v>
      </c>
      <c r="B794" s="12" t="s">
        <v>4</v>
      </c>
      <c r="C794" s="13">
        <v>541331.56000000006</v>
      </c>
      <c r="D794" s="13">
        <v>43966.01</v>
      </c>
      <c r="E794" s="13">
        <v>83632.94</v>
      </c>
      <c r="F794" s="13">
        <v>135313.29999999999</v>
      </c>
      <c r="G794" s="13">
        <v>190540.44</v>
      </c>
      <c r="H794" s="13">
        <v>249561.59</v>
      </c>
      <c r="I794" s="13">
        <v>294527.15999999997</v>
      </c>
      <c r="J794" s="13">
        <v>361594.82</v>
      </c>
      <c r="K794" s="13">
        <v>424576.89</v>
      </c>
      <c r="L794" s="13">
        <v>480774.26</v>
      </c>
      <c r="M794" s="13">
        <v>541535.44999999995</v>
      </c>
      <c r="N794" s="13">
        <v>602506.5</v>
      </c>
      <c r="O794" s="13">
        <v>673059.18</v>
      </c>
    </row>
    <row r="795" spans="1:15" ht="11.25" x14ac:dyDescent="0.2">
      <c r="A795" s="10">
        <v>41</v>
      </c>
      <c r="B795" s="12" t="s">
        <v>287</v>
      </c>
      <c r="C795" s="13">
        <v>170793.44</v>
      </c>
      <c r="D795" s="13">
        <v>16381.48</v>
      </c>
      <c r="E795" s="13">
        <v>31458.75</v>
      </c>
      <c r="F795" s="13">
        <v>49674.91</v>
      </c>
      <c r="G795" s="13">
        <v>67888.740000000005</v>
      </c>
      <c r="H795" s="13">
        <v>86817.53</v>
      </c>
      <c r="I795" s="13">
        <v>104850.85</v>
      </c>
      <c r="J795" s="13">
        <v>124601.05</v>
      </c>
      <c r="K795" s="13">
        <v>144570.54999999999</v>
      </c>
      <c r="L795" s="13">
        <v>164614.72</v>
      </c>
      <c r="M795" s="13">
        <v>186199.37</v>
      </c>
      <c r="N795" s="13">
        <v>207361.08</v>
      </c>
      <c r="O795" s="13">
        <v>230105.03</v>
      </c>
    </row>
    <row r="796" spans="1:15" ht="11.25" x14ac:dyDescent="0.2">
      <c r="A796" s="10">
        <v>4101</v>
      </c>
      <c r="B796" s="12" t="s">
        <v>288</v>
      </c>
      <c r="C796" s="13">
        <v>151938.39000000001</v>
      </c>
      <c r="D796" s="13">
        <v>14280.65</v>
      </c>
      <c r="E796" s="13">
        <v>27606.67</v>
      </c>
      <c r="F796" s="13">
        <v>43928.13</v>
      </c>
      <c r="G796" s="13">
        <v>60298.97</v>
      </c>
      <c r="H796" s="13">
        <v>77615.59</v>
      </c>
      <c r="I796" s="13">
        <v>94140.58</v>
      </c>
      <c r="J796" s="13">
        <v>111167.95</v>
      </c>
      <c r="K796" s="13">
        <v>128547.5</v>
      </c>
      <c r="L796" s="13">
        <v>146182.37</v>
      </c>
      <c r="M796" s="13">
        <v>164861.66</v>
      </c>
      <c r="N796" s="13">
        <v>183343.27</v>
      </c>
      <c r="O796" s="13">
        <v>203049.32</v>
      </c>
    </row>
    <row r="797" spans="1:15" ht="11.25" x14ac:dyDescent="0.2">
      <c r="A797" s="10">
        <v>410105</v>
      </c>
      <c r="B797" s="12" t="s">
        <v>289</v>
      </c>
      <c r="C797" s="13">
        <v>0</v>
      </c>
      <c r="D797" s="13">
        <v>0</v>
      </c>
      <c r="E797" s="13">
        <v>0</v>
      </c>
      <c r="F797" s="13">
        <v>0</v>
      </c>
      <c r="G797" s="13">
        <v>0</v>
      </c>
      <c r="H797" s="13">
        <v>0</v>
      </c>
      <c r="I797" s="13">
        <v>0</v>
      </c>
      <c r="J797" s="13">
        <v>0</v>
      </c>
      <c r="K797" s="13">
        <v>0</v>
      </c>
      <c r="L797" s="13">
        <v>0</v>
      </c>
      <c r="M797" s="13">
        <v>0</v>
      </c>
      <c r="N797" s="13">
        <v>0</v>
      </c>
      <c r="O797" s="13">
        <v>0</v>
      </c>
    </row>
    <row r="798" spans="1:15" ht="11.25" x14ac:dyDescent="0.2">
      <c r="A798" s="10">
        <v>410110</v>
      </c>
      <c r="B798" s="12" t="s">
        <v>204</v>
      </c>
      <c r="C798" s="13">
        <v>0</v>
      </c>
      <c r="D798" s="13">
        <v>0</v>
      </c>
      <c r="E798" s="13">
        <v>0</v>
      </c>
      <c r="F798" s="13">
        <v>0</v>
      </c>
      <c r="G798" s="13">
        <v>0</v>
      </c>
      <c r="H798" s="13">
        <v>0</v>
      </c>
      <c r="I798" s="13">
        <v>0</v>
      </c>
      <c r="J798" s="13">
        <v>0</v>
      </c>
      <c r="K798" s="13">
        <v>0</v>
      </c>
      <c r="L798" s="13">
        <v>0</v>
      </c>
      <c r="M798" s="13">
        <v>0</v>
      </c>
      <c r="N798" s="13">
        <v>0</v>
      </c>
      <c r="O798" s="13">
        <v>0</v>
      </c>
    </row>
    <row r="799" spans="1:15" ht="11.25" x14ac:dyDescent="0.2">
      <c r="A799" s="10">
        <v>410115</v>
      </c>
      <c r="B799" s="12" t="s">
        <v>207</v>
      </c>
      <c r="C799" s="13">
        <v>12491.8</v>
      </c>
      <c r="D799" s="13">
        <v>1097.57</v>
      </c>
      <c r="E799" s="13">
        <v>2115.7800000000002</v>
      </c>
      <c r="F799" s="13">
        <v>3236.53</v>
      </c>
      <c r="G799" s="13">
        <v>4331.8999999999996</v>
      </c>
      <c r="H799" s="13">
        <v>5474.67</v>
      </c>
      <c r="I799" s="13">
        <v>6586.88</v>
      </c>
      <c r="J799" s="13">
        <v>7719.89</v>
      </c>
      <c r="K799" s="13">
        <v>8861.0499999999993</v>
      </c>
      <c r="L799" s="13">
        <v>9959.75</v>
      </c>
      <c r="M799" s="13">
        <v>11112.15</v>
      </c>
      <c r="N799" s="13">
        <v>12250.29</v>
      </c>
      <c r="O799" s="13">
        <v>13424.1</v>
      </c>
    </row>
    <row r="800" spans="1:15" ht="11.25" x14ac:dyDescent="0.2">
      <c r="A800" s="10">
        <v>410120</v>
      </c>
      <c r="B800" s="12" t="s">
        <v>209</v>
      </c>
      <c r="C800" s="13">
        <v>0</v>
      </c>
      <c r="D800" s="13">
        <v>0</v>
      </c>
      <c r="E800" s="13">
        <v>0</v>
      </c>
      <c r="F800" s="13">
        <v>0</v>
      </c>
      <c r="G800" s="13">
        <v>0</v>
      </c>
      <c r="H800" s="13">
        <v>0</v>
      </c>
      <c r="I800" s="13">
        <v>0</v>
      </c>
      <c r="J800" s="13">
        <v>0</v>
      </c>
      <c r="K800" s="13">
        <v>0</v>
      </c>
      <c r="L800" s="13">
        <v>0</v>
      </c>
      <c r="M800" s="13">
        <v>0</v>
      </c>
      <c r="N800" s="13">
        <v>0</v>
      </c>
      <c r="O800" s="13">
        <v>0</v>
      </c>
    </row>
    <row r="801" spans="1:15" ht="11.25" x14ac:dyDescent="0.2">
      <c r="A801" s="10">
        <v>410125</v>
      </c>
      <c r="B801" s="12" t="s">
        <v>212</v>
      </c>
      <c r="C801" s="13">
        <v>0</v>
      </c>
      <c r="D801" s="13">
        <v>0</v>
      </c>
      <c r="E801" s="13">
        <v>0</v>
      </c>
      <c r="F801" s="13">
        <v>0</v>
      </c>
      <c r="G801" s="13">
        <v>0</v>
      </c>
      <c r="H801" s="13">
        <v>0</v>
      </c>
      <c r="I801" s="13">
        <v>0</v>
      </c>
      <c r="J801" s="13">
        <v>0</v>
      </c>
      <c r="K801" s="13">
        <v>0</v>
      </c>
      <c r="L801" s="13">
        <v>0</v>
      </c>
      <c r="M801" s="13">
        <v>0</v>
      </c>
      <c r="N801" s="13">
        <v>0</v>
      </c>
      <c r="O801" s="13">
        <v>0</v>
      </c>
    </row>
    <row r="802" spans="1:15" ht="11.25" x14ac:dyDescent="0.2">
      <c r="A802" s="10">
        <v>410130</v>
      </c>
      <c r="B802" s="12" t="s">
        <v>216</v>
      </c>
      <c r="C802" s="13">
        <v>139446.59</v>
      </c>
      <c r="D802" s="13">
        <v>13183.07</v>
      </c>
      <c r="E802" s="13">
        <v>25490.89</v>
      </c>
      <c r="F802" s="13">
        <v>40691.61</v>
      </c>
      <c r="G802" s="13">
        <v>55967.07</v>
      </c>
      <c r="H802" s="13">
        <v>72140.91</v>
      </c>
      <c r="I802" s="13">
        <v>87553.7</v>
      </c>
      <c r="J802" s="13">
        <v>103448.06</v>
      </c>
      <c r="K802" s="13">
        <v>119686.45</v>
      </c>
      <c r="L802" s="13">
        <v>136222.62</v>
      </c>
      <c r="M802" s="13">
        <v>153749.51999999999</v>
      </c>
      <c r="N802" s="13">
        <v>171092.98</v>
      </c>
      <c r="O802" s="13">
        <v>189625.22</v>
      </c>
    </row>
    <row r="803" spans="1:15" ht="11.25" x14ac:dyDescent="0.2">
      <c r="A803" s="10">
        <v>410135</v>
      </c>
      <c r="B803" s="12" t="s">
        <v>218</v>
      </c>
      <c r="C803" s="13">
        <v>0</v>
      </c>
      <c r="D803" s="13">
        <v>0</v>
      </c>
      <c r="E803" s="13">
        <v>0</v>
      </c>
      <c r="F803" s="13">
        <v>0</v>
      </c>
      <c r="G803" s="13">
        <v>0</v>
      </c>
      <c r="H803" s="13">
        <v>0</v>
      </c>
      <c r="I803" s="13">
        <v>0</v>
      </c>
      <c r="J803" s="13">
        <v>0</v>
      </c>
      <c r="K803" s="13">
        <v>0</v>
      </c>
      <c r="L803" s="13">
        <v>0</v>
      </c>
      <c r="M803" s="13">
        <v>0</v>
      </c>
      <c r="N803" s="13">
        <v>0</v>
      </c>
      <c r="O803" s="13">
        <v>0</v>
      </c>
    </row>
    <row r="804" spans="1:15" ht="11.25" x14ac:dyDescent="0.2">
      <c r="A804" s="10">
        <v>410140</v>
      </c>
      <c r="B804" s="12" t="s">
        <v>211</v>
      </c>
      <c r="C804" s="13">
        <v>0</v>
      </c>
      <c r="D804" s="13">
        <v>0</v>
      </c>
      <c r="E804" s="13">
        <v>0</v>
      </c>
      <c r="F804" s="13">
        <v>0</v>
      </c>
      <c r="G804" s="13">
        <v>0</v>
      </c>
      <c r="H804" s="13">
        <v>0</v>
      </c>
      <c r="I804" s="13">
        <v>0</v>
      </c>
      <c r="J804" s="13">
        <v>0</v>
      </c>
      <c r="K804" s="13">
        <v>0</v>
      </c>
      <c r="L804" s="13">
        <v>0</v>
      </c>
      <c r="M804" s="13">
        <v>0</v>
      </c>
      <c r="N804" s="13">
        <v>0</v>
      </c>
      <c r="O804" s="13">
        <v>0</v>
      </c>
    </row>
    <row r="805" spans="1:15" ht="11.25" x14ac:dyDescent="0.2">
      <c r="A805" s="10">
        <v>410190</v>
      </c>
      <c r="B805" s="12" t="s">
        <v>43</v>
      </c>
      <c r="C805" s="13">
        <v>0</v>
      </c>
      <c r="D805" s="13">
        <v>0</v>
      </c>
      <c r="E805" s="13">
        <v>0</v>
      </c>
      <c r="F805" s="13">
        <v>0</v>
      </c>
      <c r="G805" s="13">
        <v>0</v>
      </c>
      <c r="H805" s="13">
        <v>0</v>
      </c>
      <c r="I805" s="13">
        <v>0</v>
      </c>
      <c r="J805" s="13">
        <v>0</v>
      </c>
      <c r="K805" s="13">
        <v>0</v>
      </c>
      <c r="L805" s="13">
        <v>0</v>
      </c>
      <c r="M805" s="13">
        <v>0</v>
      </c>
      <c r="N805" s="13">
        <v>0</v>
      </c>
      <c r="O805" s="13">
        <v>0</v>
      </c>
    </row>
    <row r="806" spans="1:15" ht="11.25" x14ac:dyDescent="0.2">
      <c r="A806" s="10">
        <v>4102</v>
      </c>
      <c r="B806" s="12" t="s">
        <v>544</v>
      </c>
      <c r="C806" s="13">
        <v>0</v>
      </c>
      <c r="D806" s="13">
        <v>0</v>
      </c>
      <c r="E806" s="13">
        <v>0</v>
      </c>
      <c r="F806" s="13">
        <v>0</v>
      </c>
      <c r="G806" s="13">
        <v>0</v>
      </c>
      <c r="H806" s="13">
        <v>0</v>
      </c>
      <c r="I806" s="13">
        <v>0</v>
      </c>
      <c r="J806" s="13">
        <v>0</v>
      </c>
      <c r="K806" s="13">
        <v>0</v>
      </c>
      <c r="L806" s="13">
        <v>0</v>
      </c>
      <c r="M806" s="13">
        <v>0</v>
      </c>
      <c r="N806" s="13">
        <v>0</v>
      </c>
      <c r="O806" s="13">
        <v>0</v>
      </c>
    </row>
    <row r="807" spans="1:15" ht="11.25" x14ac:dyDescent="0.2">
      <c r="A807" s="10">
        <v>410205</v>
      </c>
      <c r="B807" s="12" t="s">
        <v>545</v>
      </c>
      <c r="C807" s="13">
        <v>0</v>
      </c>
      <c r="D807" s="13">
        <v>0</v>
      </c>
      <c r="E807" s="13">
        <v>0</v>
      </c>
      <c r="F807" s="13">
        <v>0</v>
      </c>
      <c r="G807" s="13">
        <v>0</v>
      </c>
      <c r="H807" s="13">
        <v>0</v>
      </c>
      <c r="I807" s="13">
        <v>0</v>
      </c>
      <c r="J807" s="13">
        <v>0</v>
      </c>
      <c r="K807" s="13">
        <v>0</v>
      </c>
      <c r="L807" s="13">
        <v>0</v>
      </c>
      <c r="M807" s="13">
        <v>0</v>
      </c>
      <c r="N807" s="13">
        <v>0</v>
      </c>
      <c r="O807" s="13">
        <v>0</v>
      </c>
    </row>
    <row r="808" spans="1:15" ht="11.25" x14ac:dyDescent="0.2">
      <c r="A808" s="10">
        <v>410210</v>
      </c>
      <c r="B808" s="12" t="s">
        <v>23</v>
      </c>
      <c r="C808" s="13">
        <v>0</v>
      </c>
      <c r="D808" s="13">
        <v>0</v>
      </c>
      <c r="E808" s="13">
        <v>0</v>
      </c>
      <c r="F808" s="13">
        <v>0</v>
      </c>
      <c r="G808" s="13">
        <v>0</v>
      </c>
      <c r="H808" s="13">
        <v>0</v>
      </c>
      <c r="I808" s="13">
        <v>0</v>
      </c>
      <c r="J808" s="13">
        <v>0</v>
      </c>
      <c r="K808" s="13">
        <v>0</v>
      </c>
      <c r="L808" s="13">
        <v>0</v>
      </c>
      <c r="M808" s="13">
        <v>0</v>
      </c>
      <c r="N808" s="13">
        <v>0</v>
      </c>
      <c r="O808" s="13">
        <v>0</v>
      </c>
    </row>
    <row r="809" spans="1:15" ht="11.25" x14ac:dyDescent="0.2">
      <c r="A809" s="10">
        <v>4103</v>
      </c>
      <c r="B809" s="12" t="s">
        <v>233</v>
      </c>
      <c r="C809" s="13">
        <v>18855.05</v>
      </c>
      <c r="D809" s="13">
        <v>2100.83</v>
      </c>
      <c r="E809" s="13">
        <v>3852.08</v>
      </c>
      <c r="F809" s="13">
        <v>5746.78</v>
      </c>
      <c r="G809" s="13">
        <v>7589.77</v>
      </c>
      <c r="H809" s="13">
        <v>9201.94</v>
      </c>
      <c r="I809" s="13">
        <v>10710.27</v>
      </c>
      <c r="J809" s="13">
        <v>13433.11</v>
      </c>
      <c r="K809" s="13">
        <v>16023.05</v>
      </c>
      <c r="L809" s="13">
        <v>18432.349999999999</v>
      </c>
      <c r="M809" s="13">
        <v>21337.7</v>
      </c>
      <c r="N809" s="13">
        <v>24017.81</v>
      </c>
      <c r="O809" s="13">
        <v>27055.71</v>
      </c>
    </row>
    <row r="810" spans="1:15" ht="11.25" x14ac:dyDescent="0.2">
      <c r="A810" s="10">
        <v>410305</v>
      </c>
      <c r="B810" s="12" t="s">
        <v>256</v>
      </c>
      <c r="C810" s="13">
        <v>0</v>
      </c>
      <c r="D810" s="13">
        <v>0</v>
      </c>
      <c r="E810" s="13">
        <v>0</v>
      </c>
      <c r="F810" s="13">
        <v>0</v>
      </c>
      <c r="G810" s="13">
        <v>0</v>
      </c>
      <c r="H810" s="13">
        <v>0</v>
      </c>
      <c r="I810" s="13">
        <v>0</v>
      </c>
      <c r="J810" s="13">
        <v>0</v>
      </c>
      <c r="K810" s="13">
        <v>0</v>
      </c>
      <c r="L810" s="13">
        <v>0</v>
      </c>
      <c r="M810" s="13">
        <v>0</v>
      </c>
      <c r="N810" s="13">
        <v>0</v>
      </c>
      <c r="O810" s="13">
        <v>0</v>
      </c>
    </row>
    <row r="811" spans="1:15" ht="11.25" x14ac:dyDescent="0.2">
      <c r="A811" s="10">
        <v>410310</v>
      </c>
      <c r="B811" s="12" t="s">
        <v>546</v>
      </c>
      <c r="C811" s="13">
        <v>10608.66</v>
      </c>
      <c r="D811" s="13">
        <v>1473.93</v>
      </c>
      <c r="E811" s="13">
        <v>2685.51</v>
      </c>
      <c r="F811" s="13">
        <v>4026.02</v>
      </c>
      <c r="G811" s="13">
        <v>5367.02</v>
      </c>
      <c r="H811" s="13">
        <v>6485.14</v>
      </c>
      <c r="I811" s="13">
        <v>7539.24</v>
      </c>
      <c r="J811" s="13">
        <v>9817.48</v>
      </c>
      <c r="K811" s="13">
        <v>11988.16</v>
      </c>
      <c r="L811" s="13">
        <v>13986.98</v>
      </c>
      <c r="M811" s="13">
        <v>15945.4</v>
      </c>
      <c r="N811" s="13">
        <v>17736.740000000002</v>
      </c>
      <c r="O811" s="13">
        <v>19496.16</v>
      </c>
    </row>
    <row r="812" spans="1:15" ht="11.25" x14ac:dyDescent="0.2">
      <c r="A812" s="10">
        <v>410315</v>
      </c>
      <c r="B812" s="12" t="s">
        <v>257</v>
      </c>
      <c r="C812" s="13">
        <v>0</v>
      </c>
      <c r="D812" s="13">
        <v>0</v>
      </c>
      <c r="E812" s="13">
        <v>0</v>
      </c>
      <c r="F812" s="13">
        <v>0</v>
      </c>
      <c r="G812" s="13">
        <v>0</v>
      </c>
      <c r="H812" s="13">
        <v>0</v>
      </c>
      <c r="I812" s="13">
        <v>0</v>
      </c>
      <c r="J812" s="13">
        <v>0</v>
      </c>
      <c r="K812" s="13">
        <v>0</v>
      </c>
      <c r="L812" s="13">
        <v>0</v>
      </c>
      <c r="M812" s="13">
        <v>0</v>
      </c>
      <c r="N812" s="13">
        <v>0</v>
      </c>
      <c r="O812" s="13">
        <v>0</v>
      </c>
    </row>
    <row r="813" spans="1:15" ht="11.25" x14ac:dyDescent="0.2">
      <c r="A813" s="10">
        <v>410320</v>
      </c>
      <c r="B813" s="12" t="s">
        <v>529</v>
      </c>
      <c r="C813" s="13">
        <v>0</v>
      </c>
      <c r="D813" s="13">
        <v>0</v>
      </c>
      <c r="E813" s="13">
        <v>0</v>
      </c>
      <c r="F813" s="13">
        <v>0</v>
      </c>
      <c r="G813" s="13">
        <v>0</v>
      </c>
      <c r="H813" s="13">
        <v>0</v>
      </c>
      <c r="I813" s="13">
        <v>0</v>
      </c>
      <c r="J813" s="13">
        <v>0</v>
      </c>
      <c r="K813" s="13">
        <v>0</v>
      </c>
      <c r="L813" s="13">
        <v>0</v>
      </c>
      <c r="M813" s="13">
        <v>0</v>
      </c>
      <c r="N813" s="13">
        <v>0</v>
      </c>
      <c r="O813" s="13">
        <v>0</v>
      </c>
    </row>
    <row r="814" spans="1:15" ht="11.25" x14ac:dyDescent="0.2">
      <c r="A814" s="10">
        <v>410330</v>
      </c>
      <c r="B814" s="12" t="s">
        <v>258</v>
      </c>
      <c r="C814" s="13">
        <v>8246.39</v>
      </c>
      <c r="D814" s="13">
        <v>626.9</v>
      </c>
      <c r="E814" s="13">
        <v>1166.57</v>
      </c>
      <c r="F814" s="13">
        <v>1720.75</v>
      </c>
      <c r="G814" s="13">
        <v>2222.75</v>
      </c>
      <c r="H814" s="13">
        <v>2716.8</v>
      </c>
      <c r="I814" s="13">
        <v>3171.02</v>
      </c>
      <c r="J814" s="13">
        <v>3615.63</v>
      </c>
      <c r="K814" s="13">
        <v>4034.89</v>
      </c>
      <c r="L814" s="13">
        <v>4445.37</v>
      </c>
      <c r="M814" s="13">
        <v>5392.3</v>
      </c>
      <c r="N814" s="13">
        <v>6281.07</v>
      </c>
      <c r="O814" s="13">
        <v>7559.55</v>
      </c>
    </row>
    <row r="815" spans="1:15" ht="11.25" x14ac:dyDescent="0.2">
      <c r="A815" s="10">
        <v>410335</v>
      </c>
      <c r="B815" s="12" t="s">
        <v>259</v>
      </c>
      <c r="C815" s="13">
        <v>0</v>
      </c>
      <c r="D815" s="13">
        <v>0</v>
      </c>
      <c r="E815" s="13">
        <v>0</v>
      </c>
      <c r="F815" s="13">
        <v>0</v>
      </c>
      <c r="G815" s="13">
        <v>0</v>
      </c>
      <c r="H815" s="13">
        <v>0</v>
      </c>
      <c r="I815" s="13">
        <v>0</v>
      </c>
      <c r="J815" s="13">
        <v>0</v>
      </c>
      <c r="K815" s="13">
        <v>0</v>
      </c>
      <c r="L815" s="13">
        <v>0</v>
      </c>
      <c r="M815" s="13">
        <v>0</v>
      </c>
      <c r="N815" s="13">
        <v>0</v>
      </c>
      <c r="O815" s="13">
        <v>0</v>
      </c>
    </row>
    <row r="816" spans="1:15" ht="11.25" x14ac:dyDescent="0.2">
      <c r="A816" s="10">
        <v>410340</v>
      </c>
      <c r="B816" s="12" t="s">
        <v>530</v>
      </c>
      <c r="C816" s="13">
        <v>0</v>
      </c>
      <c r="D816" s="13">
        <v>0</v>
      </c>
      <c r="E816" s="13">
        <v>0</v>
      </c>
      <c r="F816" s="13">
        <v>0</v>
      </c>
      <c r="G816" s="13">
        <v>0</v>
      </c>
      <c r="H816" s="13">
        <v>0</v>
      </c>
      <c r="I816" s="13">
        <v>0</v>
      </c>
      <c r="J816" s="13">
        <v>0</v>
      </c>
      <c r="K816" s="13">
        <v>0</v>
      </c>
      <c r="L816" s="13">
        <v>0</v>
      </c>
      <c r="M816" s="13">
        <v>0</v>
      </c>
      <c r="N816" s="13">
        <v>0</v>
      </c>
      <c r="O816" s="13">
        <v>0</v>
      </c>
    </row>
    <row r="817" spans="1:15" ht="11.25" x14ac:dyDescent="0.2">
      <c r="A817" s="10">
        <v>410345</v>
      </c>
      <c r="B817" s="12" t="s">
        <v>260</v>
      </c>
      <c r="C817" s="13">
        <v>0</v>
      </c>
      <c r="D817" s="13">
        <v>0</v>
      </c>
      <c r="E817" s="13">
        <v>0</v>
      </c>
      <c r="F817" s="13">
        <v>0</v>
      </c>
      <c r="G817" s="13">
        <v>0</v>
      </c>
      <c r="H817" s="13">
        <v>0</v>
      </c>
      <c r="I817" s="13">
        <v>0</v>
      </c>
      <c r="J817" s="13">
        <v>0</v>
      </c>
      <c r="K817" s="13">
        <v>0</v>
      </c>
      <c r="L817" s="13">
        <v>0</v>
      </c>
      <c r="M817" s="13">
        <v>0</v>
      </c>
      <c r="N817" s="13">
        <v>0</v>
      </c>
      <c r="O817" s="13">
        <v>0</v>
      </c>
    </row>
    <row r="818" spans="1:15" ht="11.25" x14ac:dyDescent="0.2">
      <c r="A818" s="10">
        <v>410350</v>
      </c>
      <c r="B818" s="12" t="s">
        <v>261</v>
      </c>
      <c r="C818" s="13">
        <v>0</v>
      </c>
      <c r="D818" s="13">
        <v>0</v>
      </c>
      <c r="E818" s="13">
        <v>0</v>
      </c>
      <c r="F818" s="13">
        <v>0</v>
      </c>
      <c r="G818" s="13">
        <v>0</v>
      </c>
      <c r="H818" s="13">
        <v>0</v>
      </c>
      <c r="I818" s="13">
        <v>0</v>
      </c>
      <c r="J818" s="13">
        <v>0</v>
      </c>
      <c r="K818" s="13">
        <v>0</v>
      </c>
      <c r="L818" s="13">
        <v>0</v>
      </c>
      <c r="M818" s="13">
        <v>0</v>
      </c>
      <c r="N818" s="13">
        <v>0</v>
      </c>
      <c r="O818" s="13">
        <v>0</v>
      </c>
    </row>
    <row r="819" spans="1:15" ht="11.25" x14ac:dyDescent="0.2">
      <c r="A819" s="10">
        <v>4104</v>
      </c>
      <c r="B819" s="12" t="s">
        <v>290</v>
      </c>
      <c r="C819" s="13">
        <v>0</v>
      </c>
      <c r="D819" s="13">
        <v>0</v>
      </c>
      <c r="E819" s="13">
        <v>0</v>
      </c>
      <c r="F819" s="13">
        <v>0</v>
      </c>
      <c r="G819" s="13">
        <v>0</v>
      </c>
      <c r="H819" s="13">
        <v>0</v>
      </c>
      <c r="I819" s="13">
        <v>0</v>
      </c>
      <c r="J819" s="13">
        <v>0</v>
      </c>
      <c r="K819" s="13">
        <v>0</v>
      </c>
      <c r="L819" s="13">
        <v>0</v>
      </c>
      <c r="M819" s="13">
        <v>0</v>
      </c>
      <c r="N819" s="13">
        <v>0</v>
      </c>
      <c r="O819" s="13">
        <v>0</v>
      </c>
    </row>
    <row r="820" spans="1:15" ht="11.25" x14ac:dyDescent="0.2">
      <c r="A820" s="10">
        <v>410410</v>
      </c>
      <c r="B820" s="12" t="s">
        <v>228</v>
      </c>
      <c r="C820" s="13">
        <v>0</v>
      </c>
      <c r="D820" s="13">
        <v>0</v>
      </c>
      <c r="E820" s="13">
        <v>0</v>
      </c>
      <c r="F820" s="13">
        <v>0</v>
      </c>
      <c r="G820" s="13">
        <v>0</v>
      </c>
      <c r="H820" s="13">
        <v>0</v>
      </c>
      <c r="I820" s="13">
        <v>0</v>
      </c>
      <c r="J820" s="13">
        <v>0</v>
      </c>
      <c r="K820" s="13">
        <v>0</v>
      </c>
      <c r="L820" s="13">
        <v>0</v>
      </c>
      <c r="M820" s="13">
        <v>0</v>
      </c>
      <c r="N820" s="13">
        <v>0</v>
      </c>
      <c r="O820" s="13">
        <v>0</v>
      </c>
    </row>
    <row r="821" spans="1:15" ht="11.25" x14ac:dyDescent="0.2">
      <c r="A821" s="10">
        <v>410415</v>
      </c>
      <c r="B821" s="12" t="s">
        <v>134</v>
      </c>
      <c r="C821" s="13">
        <v>0</v>
      </c>
      <c r="D821" s="13">
        <v>0</v>
      </c>
      <c r="E821" s="13">
        <v>0</v>
      </c>
      <c r="F821" s="13">
        <v>0</v>
      </c>
      <c r="G821" s="13">
        <v>0</v>
      </c>
      <c r="H821" s="13">
        <v>0</v>
      </c>
      <c r="I821" s="13">
        <v>0</v>
      </c>
      <c r="J821" s="13">
        <v>0</v>
      </c>
      <c r="K821" s="13">
        <v>0</v>
      </c>
      <c r="L821" s="13">
        <v>0</v>
      </c>
      <c r="M821" s="13">
        <v>0</v>
      </c>
      <c r="N821" s="13">
        <v>0</v>
      </c>
      <c r="O821" s="13">
        <v>0</v>
      </c>
    </row>
    <row r="822" spans="1:15" ht="11.25" x14ac:dyDescent="0.2">
      <c r="A822" s="10">
        <v>4105</v>
      </c>
      <c r="B822" s="12" t="s">
        <v>291</v>
      </c>
      <c r="C822" s="13">
        <v>0</v>
      </c>
      <c r="D822" s="13">
        <v>0</v>
      </c>
      <c r="E822" s="13">
        <v>0</v>
      </c>
      <c r="F822" s="13">
        <v>0</v>
      </c>
      <c r="G822" s="13">
        <v>0</v>
      </c>
      <c r="H822" s="13">
        <v>0</v>
      </c>
      <c r="I822" s="13">
        <v>0</v>
      </c>
      <c r="J822" s="13">
        <v>0</v>
      </c>
      <c r="K822" s="13">
        <v>0</v>
      </c>
      <c r="L822" s="13">
        <v>0</v>
      </c>
      <c r="M822" s="13">
        <v>0</v>
      </c>
      <c r="N822" s="13">
        <v>0</v>
      </c>
      <c r="O822" s="13">
        <v>0</v>
      </c>
    </row>
    <row r="823" spans="1:15" ht="11.25" x14ac:dyDescent="0.2">
      <c r="A823" s="10">
        <v>410590</v>
      </c>
      <c r="B823" s="12" t="s">
        <v>43</v>
      </c>
      <c r="C823" s="13">
        <v>0</v>
      </c>
      <c r="D823" s="13">
        <v>0</v>
      </c>
      <c r="E823" s="13">
        <v>0</v>
      </c>
      <c r="F823" s="13">
        <v>0</v>
      </c>
      <c r="G823" s="13">
        <v>0</v>
      </c>
      <c r="H823" s="13">
        <v>0</v>
      </c>
      <c r="I823" s="13">
        <v>0</v>
      </c>
      <c r="J823" s="13">
        <v>0</v>
      </c>
      <c r="K823" s="13">
        <v>0</v>
      </c>
      <c r="L823" s="13">
        <v>0</v>
      </c>
      <c r="M823" s="13">
        <v>0</v>
      </c>
      <c r="N823" s="13">
        <v>0</v>
      </c>
      <c r="O823" s="13">
        <v>0</v>
      </c>
    </row>
    <row r="824" spans="1:15" ht="11.25" x14ac:dyDescent="0.2">
      <c r="A824" s="10">
        <v>42</v>
      </c>
      <c r="B824" s="12" t="s">
        <v>292</v>
      </c>
      <c r="C824" s="13">
        <v>0</v>
      </c>
      <c r="D824" s="13">
        <v>0</v>
      </c>
      <c r="E824" s="13">
        <v>0</v>
      </c>
      <c r="F824" s="13">
        <v>0</v>
      </c>
      <c r="G824" s="13">
        <v>0</v>
      </c>
      <c r="H824" s="13">
        <v>0</v>
      </c>
      <c r="I824" s="13">
        <v>0</v>
      </c>
      <c r="J824" s="13">
        <v>0</v>
      </c>
      <c r="K824" s="13">
        <v>0</v>
      </c>
      <c r="L824" s="13">
        <v>0</v>
      </c>
      <c r="M824" s="13">
        <v>0</v>
      </c>
      <c r="N824" s="13">
        <v>0</v>
      </c>
      <c r="O824" s="13">
        <v>0</v>
      </c>
    </row>
    <row r="825" spans="1:15" ht="11.25" x14ac:dyDescent="0.2">
      <c r="A825" s="10">
        <v>4201</v>
      </c>
      <c r="B825" s="12" t="s">
        <v>233</v>
      </c>
      <c r="C825" s="13">
        <v>0</v>
      </c>
      <c r="D825" s="13">
        <v>0</v>
      </c>
      <c r="E825" s="13">
        <v>0</v>
      </c>
      <c r="F825" s="13">
        <v>0</v>
      </c>
      <c r="G825" s="13">
        <v>0</v>
      </c>
      <c r="H825" s="13">
        <v>0</v>
      </c>
      <c r="I825" s="13">
        <v>0</v>
      </c>
      <c r="J825" s="13">
        <v>0</v>
      </c>
      <c r="K825" s="13">
        <v>0</v>
      </c>
      <c r="L825" s="13">
        <v>0</v>
      </c>
      <c r="M825" s="13">
        <v>0</v>
      </c>
      <c r="N825" s="13">
        <v>0</v>
      </c>
      <c r="O825" s="13">
        <v>0</v>
      </c>
    </row>
    <row r="826" spans="1:15" ht="11.25" x14ac:dyDescent="0.2">
      <c r="A826" s="10">
        <v>4202</v>
      </c>
      <c r="B826" s="12" t="s">
        <v>101</v>
      </c>
      <c r="C826" s="13">
        <v>0</v>
      </c>
      <c r="D826" s="13">
        <v>0</v>
      </c>
      <c r="E826" s="13">
        <v>0</v>
      </c>
      <c r="F826" s="13">
        <v>0</v>
      </c>
      <c r="G826" s="13">
        <v>0</v>
      </c>
      <c r="H826" s="13">
        <v>0</v>
      </c>
      <c r="I826" s="13">
        <v>0</v>
      </c>
      <c r="J826" s="13">
        <v>0</v>
      </c>
      <c r="K826" s="13">
        <v>0</v>
      </c>
      <c r="L826" s="13">
        <v>0</v>
      </c>
      <c r="M826" s="13">
        <v>0</v>
      </c>
      <c r="N826" s="13">
        <v>0</v>
      </c>
      <c r="O826" s="13">
        <v>0</v>
      </c>
    </row>
    <row r="827" spans="1:15" ht="11.25" x14ac:dyDescent="0.2">
      <c r="A827" s="10">
        <v>4203</v>
      </c>
      <c r="B827" s="12" t="s">
        <v>225</v>
      </c>
      <c r="C827" s="13">
        <v>0</v>
      </c>
      <c r="D827" s="13">
        <v>0</v>
      </c>
      <c r="E827" s="13">
        <v>0</v>
      </c>
      <c r="F827" s="13">
        <v>0</v>
      </c>
      <c r="G827" s="13">
        <v>0</v>
      </c>
      <c r="H827" s="13">
        <v>0</v>
      </c>
      <c r="I827" s="13">
        <v>0</v>
      </c>
      <c r="J827" s="13">
        <v>0</v>
      </c>
      <c r="K827" s="13">
        <v>0</v>
      </c>
      <c r="L827" s="13">
        <v>0</v>
      </c>
      <c r="M827" s="13">
        <v>0</v>
      </c>
      <c r="N827" s="13">
        <v>0</v>
      </c>
      <c r="O827" s="13">
        <v>0</v>
      </c>
    </row>
    <row r="828" spans="1:15" ht="11.25" x14ac:dyDescent="0.2">
      <c r="A828" s="10">
        <v>4204</v>
      </c>
      <c r="B828" s="12" t="s">
        <v>293</v>
      </c>
      <c r="C828" s="13">
        <v>0</v>
      </c>
      <c r="D828" s="13">
        <v>0</v>
      </c>
      <c r="E828" s="13">
        <v>0</v>
      </c>
      <c r="F828" s="13">
        <v>0</v>
      </c>
      <c r="G828" s="13">
        <v>0</v>
      </c>
      <c r="H828" s="13">
        <v>0</v>
      </c>
      <c r="I828" s="13">
        <v>0</v>
      </c>
      <c r="J828" s="13">
        <v>0</v>
      </c>
      <c r="K828" s="13">
        <v>0</v>
      </c>
      <c r="L828" s="13">
        <v>0</v>
      </c>
      <c r="M828" s="13">
        <v>0</v>
      </c>
      <c r="N828" s="13">
        <v>0</v>
      </c>
      <c r="O828" s="13">
        <v>0</v>
      </c>
    </row>
    <row r="829" spans="1:15" ht="11.25" x14ac:dyDescent="0.2">
      <c r="A829" s="10">
        <v>4205</v>
      </c>
      <c r="B829" s="12" t="s">
        <v>294</v>
      </c>
      <c r="C829" s="13">
        <v>0</v>
      </c>
      <c r="D829" s="13">
        <v>0</v>
      </c>
      <c r="E829" s="13">
        <v>0</v>
      </c>
      <c r="F829" s="13">
        <v>0</v>
      </c>
      <c r="G829" s="13">
        <v>0</v>
      </c>
      <c r="H829" s="13">
        <v>0</v>
      </c>
      <c r="I829" s="13">
        <v>0</v>
      </c>
      <c r="J829" s="13">
        <v>0</v>
      </c>
      <c r="K829" s="13">
        <v>0</v>
      </c>
      <c r="L829" s="13">
        <v>0</v>
      </c>
      <c r="M829" s="13">
        <v>0</v>
      </c>
      <c r="N829" s="13">
        <v>0</v>
      </c>
      <c r="O829" s="13">
        <v>0</v>
      </c>
    </row>
    <row r="830" spans="1:15" ht="11.25" x14ac:dyDescent="0.2">
      <c r="A830" s="10">
        <v>4290</v>
      </c>
      <c r="B830" s="12" t="s">
        <v>194</v>
      </c>
      <c r="C830" s="13">
        <v>0</v>
      </c>
      <c r="D830" s="13">
        <v>0</v>
      </c>
      <c r="E830" s="13">
        <v>0</v>
      </c>
      <c r="F830" s="13">
        <v>0</v>
      </c>
      <c r="G830" s="13">
        <v>0</v>
      </c>
      <c r="H830" s="13">
        <v>0</v>
      </c>
      <c r="I830" s="13">
        <v>0</v>
      </c>
      <c r="J830" s="13">
        <v>0</v>
      </c>
      <c r="K830" s="13">
        <v>0</v>
      </c>
      <c r="L830" s="13">
        <v>0</v>
      </c>
      <c r="M830" s="13">
        <v>0</v>
      </c>
      <c r="N830" s="13">
        <v>0</v>
      </c>
      <c r="O830" s="13">
        <v>0</v>
      </c>
    </row>
    <row r="831" spans="1:15" ht="11.25" x14ac:dyDescent="0.2">
      <c r="A831" s="10">
        <v>43</v>
      </c>
      <c r="B831" s="12" t="s">
        <v>295</v>
      </c>
      <c r="C831" s="13">
        <v>0</v>
      </c>
      <c r="D831" s="13">
        <v>0</v>
      </c>
      <c r="E831" s="13">
        <v>0</v>
      </c>
      <c r="F831" s="13">
        <v>0</v>
      </c>
      <c r="G831" s="13">
        <v>0</v>
      </c>
      <c r="H831" s="13">
        <v>0</v>
      </c>
      <c r="I831" s="13">
        <v>0</v>
      </c>
      <c r="J831" s="13">
        <v>0</v>
      </c>
      <c r="K831" s="13">
        <v>0</v>
      </c>
      <c r="L831" s="13">
        <v>0</v>
      </c>
      <c r="M831" s="13">
        <v>0</v>
      </c>
      <c r="N831" s="13">
        <v>0</v>
      </c>
      <c r="O831" s="13">
        <v>0</v>
      </c>
    </row>
    <row r="832" spans="1:15" ht="11.25" x14ac:dyDescent="0.2">
      <c r="A832" s="10">
        <v>4302</v>
      </c>
      <c r="B832" s="12" t="s">
        <v>296</v>
      </c>
      <c r="C832" s="13">
        <v>0</v>
      </c>
      <c r="D832" s="13">
        <v>0</v>
      </c>
      <c r="E832" s="13">
        <v>0</v>
      </c>
      <c r="F832" s="13">
        <v>0</v>
      </c>
      <c r="G832" s="13">
        <v>0</v>
      </c>
      <c r="H832" s="13">
        <v>0</v>
      </c>
      <c r="I832" s="13">
        <v>0</v>
      </c>
      <c r="J832" s="13">
        <v>0</v>
      </c>
      <c r="K832" s="13">
        <v>0</v>
      </c>
      <c r="L832" s="13">
        <v>0</v>
      </c>
      <c r="M832" s="13">
        <v>0</v>
      </c>
      <c r="N832" s="13">
        <v>0</v>
      </c>
      <c r="O832" s="13">
        <v>0</v>
      </c>
    </row>
    <row r="833" spans="1:15" ht="11.25" x14ac:dyDescent="0.2">
      <c r="A833" s="10">
        <v>4303</v>
      </c>
      <c r="B833" s="12" t="s">
        <v>297</v>
      </c>
      <c r="C833" s="13">
        <v>0</v>
      </c>
      <c r="D833" s="13">
        <v>0</v>
      </c>
      <c r="E833" s="13">
        <v>0</v>
      </c>
      <c r="F833" s="13">
        <v>0</v>
      </c>
      <c r="G833" s="13">
        <v>0</v>
      </c>
      <c r="H833" s="13">
        <v>0</v>
      </c>
      <c r="I833" s="13">
        <v>0</v>
      </c>
      <c r="J833" s="13">
        <v>0</v>
      </c>
      <c r="K833" s="13">
        <v>0</v>
      </c>
      <c r="L833" s="13">
        <v>0</v>
      </c>
      <c r="M833" s="13">
        <v>0</v>
      </c>
      <c r="N833" s="13">
        <v>0</v>
      </c>
      <c r="O833" s="13">
        <v>0</v>
      </c>
    </row>
    <row r="834" spans="1:15" ht="11.25" x14ac:dyDescent="0.2">
      <c r="A834" s="10">
        <v>430305</v>
      </c>
      <c r="B834" s="12" t="s">
        <v>298</v>
      </c>
      <c r="C834" s="13">
        <v>0</v>
      </c>
      <c r="D834" s="13">
        <v>0</v>
      </c>
      <c r="E834" s="13">
        <v>0</v>
      </c>
      <c r="F834" s="13">
        <v>0</v>
      </c>
      <c r="G834" s="13">
        <v>0</v>
      </c>
      <c r="H834" s="13">
        <v>0</v>
      </c>
      <c r="I834" s="13">
        <v>0</v>
      </c>
      <c r="J834" s="13">
        <v>0</v>
      </c>
      <c r="K834" s="13">
        <v>0</v>
      </c>
      <c r="L834" s="13">
        <v>0</v>
      </c>
      <c r="M834" s="13">
        <v>0</v>
      </c>
      <c r="N834" s="13">
        <v>0</v>
      </c>
      <c r="O834" s="13">
        <v>0</v>
      </c>
    </row>
    <row r="835" spans="1:15" ht="11.25" x14ac:dyDescent="0.2">
      <c r="A835" s="10">
        <v>430310</v>
      </c>
      <c r="B835" s="12" t="s">
        <v>299</v>
      </c>
      <c r="C835" s="13">
        <v>0</v>
      </c>
      <c r="D835" s="13">
        <v>0</v>
      </c>
      <c r="E835" s="13">
        <v>0</v>
      </c>
      <c r="F835" s="13">
        <v>0</v>
      </c>
      <c r="G835" s="13">
        <v>0</v>
      </c>
      <c r="H835" s="13">
        <v>0</v>
      </c>
      <c r="I835" s="13">
        <v>0</v>
      </c>
      <c r="J835" s="13">
        <v>0</v>
      </c>
      <c r="K835" s="13">
        <v>0</v>
      </c>
      <c r="L835" s="13">
        <v>0</v>
      </c>
      <c r="M835" s="13">
        <v>0</v>
      </c>
      <c r="N835" s="13">
        <v>0</v>
      </c>
      <c r="O835" s="13">
        <v>0</v>
      </c>
    </row>
    <row r="836" spans="1:15" ht="11.25" x14ac:dyDescent="0.2">
      <c r="A836" s="10">
        <v>430390</v>
      </c>
      <c r="B836" s="12" t="s">
        <v>102</v>
      </c>
      <c r="C836" s="13">
        <v>0</v>
      </c>
      <c r="D836" s="13">
        <v>0</v>
      </c>
      <c r="E836" s="13">
        <v>0</v>
      </c>
      <c r="F836" s="13">
        <v>0</v>
      </c>
      <c r="G836" s="13">
        <v>0</v>
      </c>
      <c r="H836" s="13">
        <v>0</v>
      </c>
      <c r="I836" s="13">
        <v>0</v>
      </c>
      <c r="J836" s="13">
        <v>0</v>
      </c>
      <c r="K836" s="13">
        <v>0</v>
      </c>
      <c r="L836" s="13">
        <v>0</v>
      </c>
      <c r="M836" s="13">
        <v>0</v>
      </c>
      <c r="N836" s="13">
        <v>0</v>
      </c>
      <c r="O836" s="13">
        <v>0</v>
      </c>
    </row>
    <row r="837" spans="1:15" ht="11.25" x14ac:dyDescent="0.2">
      <c r="A837" s="10">
        <v>4304</v>
      </c>
      <c r="B837" s="12" t="s">
        <v>300</v>
      </c>
      <c r="C837" s="13">
        <v>0</v>
      </c>
      <c r="D837" s="13">
        <v>0</v>
      </c>
      <c r="E837" s="13">
        <v>0</v>
      </c>
      <c r="F837" s="13">
        <v>0</v>
      </c>
      <c r="G837" s="13">
        <v>0</v>
      </c>
      <c r="H837" s="13">
        <v>0</v>
      </c>
      <c r="I837" s="13">
        <v>0</v>
      </c>
      <c r="J837" s="13">
        <v>0</v>
      </c>
      <c r="K837" s="13">
        <v>0</v>
      </c>
      <c r="L837" s="13">
        <v>0</v>
      </c>
      <c r="M837" s="13">
        <v>0</v>
      </c>
      <c r="N837" s="13">
        <v>0</v>
      </c>
      <c r="O837" s="13">
        <v>0</v>
      </c>
    </row>
    <row r="838" spans="1:15" ht="11.25" x14ac:dyDescent="0.2">
      <c r="A838" s="10">
        <v>4305</v>
      </c>
      <c r="B838" s="12" t="s">
        <v>301</v>
      </c>
      <c r="C838" s="13">
        <v>0</v>
      </c>
      <c r="D838" s="13">
        <v>0</v>
      </c>
      <c r="E838" s="13">
        <v>0</v>
      </c>
      <c r="F838" s="13">
        <v>0</v>
      </c>
      <c r="G838" s="13">
        <v>0</v>
      </c>
      <c r="H838" s="13">
        <v>0</v>
      </c>
      <c r="I838" s="13">
        <v>0</v>
      </c>
      <c r="J838" s="13">
        <v>0</v>
      </c>
      <c r="K838" s="13">
        <v>0</v>
      </c>
      <c r="L838" s="13">
        <v>0</v>
      </c>
      <c r="M838" s="13">
        <v>0</v>
      </c>
      <c r="N838" s="13">
        <v>0</v>
      </c>
      <c r="O838" s="13">
        <v>0</v>
      </c>
    </row>
    <row r="839" spans="1:15" ht="11.25" x14ac:dyDescent="0.2">
      <c r="A839" s="10">
        <v>4306</v>
      </c>
      <c r="B839" s="12" t="s">
        <v>302</v>
      </c>
      <c r="C839" s="13">
        <v>0</v>
      </c>
      <c r="D839" s="13">
        <v>0</v>
      </c>
      <c r="E839" s="13">
        <v>0</v>
      </c>
      <c r="F839" s="13">
        <v>0</v>
      </c>
      <c r="G839" s="13">
        <v>0</v>
      </c>
      <c r="H839" s="13">
        <v>0</v>
      </c>
      <c r="I839" s="13">
        <v>0</v>
      </c>
      <c r="J839" s="13">
        <v>0</v>
      </c>
      <c r="K839" s="13">
        <v>0</v>
      </c>
      <c r="L839" s="13">
        <v>0</v>
      </c>
      <c r="M839" s="13">
        <v>0</v>
      </c>
      <c r="N839" s="13">
        <v>0</v>
      </c>
      <c r="O839" s="13">
        <v>0</v>
      </c>
    </row>
    <row r="840" spans="1:15" ht="11.25" x14ac:dyDescent="0.2">
      <c r="A840" s="10">
        <v>44</v>
      </c>
      <c r="B840" s="12" t="s">
        <v>5</v>
      </c>
      <c r="C840" s="13">
        <v>64392.06</v>
      </c>
      <c r="D840" s="13">
        <v>2494.29</v>
      </c>
      <c r="E840" s="13">
        <v>3878.18</v>
      </c>
      <c r="F840" s="13">
        <v>10766.39</v>
      </c>
      <c r="G840" s="13">
        <v>25513.26</v>
      </c>
      <c r="H840" s="13">
        <v>48645.599999999999</v>
      </c>
      <c r="I840" s="13">
        <v>69895.789999999994</v>
      </c>
      <c r="J840" s="13">
        <v>86321.81</v>
      </c>
      <c r="K840" s="13">
        <v>103718.89</v>
      </c>
      <c r="L840" s="13">
        <v>106745.24</v>
      </c>
      <c r="M840" s="13">
        <v>114843.06</v>
      </c>
      <c r="N840" s="13">
        <v>124147.89</v>
      </c>
      <c r="O840" s="13">
        <v>123995.28</v>
      </c>
    </row>
    <row r="841" spans="1:15" ht="11.25" x14ac:dyDescent="0.2">
      <c r="A841" s="10">
        <v>4401</v>
      </c>
      <c r="B841" s="12" t="s">
        <v>159</v>
      </c>
      <c r="C841" s="13">
        <v>0</v>
      </c>
      <c r="D841" s="13">
        <v>0</v>
      </c>
      <c r="E841" s="13">
        <v>0</v>
      </c>
      <c r="F841" s="13">
        <v>0</v>
      </c>
      <c r="G841" s="13">
        <v>0</v>
      </c>
      <c r="H841" s="13">
        <v>0</v>
      </c>
      <c r="I841" s="13">
        <v>0</v>
      </c>
      <c r="J841" s="13">
        <v>0</v>
      </c>
      <c r="K841" s="13">
        <v>0</v>
      </c>
      <c r="L841" s="13">
        <v>0</v>
      </c>
      <c r="M841" s="13">
        <v>0</v>
      </c>
      <c r="N841" s="13">
        <v>0</v>
      </c>
      <c r="O841" s="13">
        <v>0</v>
      </c>
    </row>
    <row r="842" spans="1:15" ht="11.25" x14ac:dyDescent="0.2">
      <c r="A842" s="10">
        <v>4402</v>
      </c>
      <c r="B842" s="12" t="s">
        <v>99</v>
      </c>
      <c r="C842" s="13">
        <v>55436.94</v>
      </c>
      <c r="D842" s="13">
        <v>1723.19</v>
      </c>
      <c r="E842" s="13">
        <v>1766.41</v>
      </c>
      <c r="F842" s="13">
        <v>6649.69</v>
      </c>
      <c r="G842" s="13">
        <v>21280.12</v>
      </c>
      <c r="H842" s="13">
        <v>43891.28</v>
      </c>
      <c r="I842" s="13">
        <v>64964.86</v>
      </c>
      <c r="J842" s="13">
        <v>80383.199999999997</v>
      </c>
      <c r="K842" s="13">
        <v>96565.43</v>
      </c>
      <c r="L842" s="13">
        <v>97438.97</v>
      </c>
      <c r="M842" s="13">
        <v>104081.46</v>
      </c>
      <c r="N842" s="13">
        <v>110382.95</v>
      </c>
      <c r="O842" s="13">
        <v>118787.74</v>
      </c>
    </row>
    <row r="843" spans="1:15" ht="11.25" x14ac:dyDescent="0.2">
      <c r="A843" s="10">
        <v>440210</v>
      </c>
      <c r="B843" s="12" t="s">
        <v>303</v>
      </c>
      <c r="C843" s="13">
        <v>0.01</v>
      </c>
      <c r="D843" s="13">
        <v>0</v>
      </c>
      <c r="E843" s="13">
        <v>0</v>
      </c>
      <c r="F843" s="13">
        <v>0</v>
      </c>
      <c r="G843" s="13">
        <v>0</v>
      </c>
      <c r="H843" s="13">
        <v>0</v>
      </c>
      <c r="I843" s="13">
        <v>0</v>
      </c>
      <c r="J843" s="13">
        <v>0</v>
      </c>
      <c r="K843" s="13">
        <v>0</v>
      </c>
      <c r="L843" s="13">
        <v>0</v>
      </c>
      <c r="M843" s="13">
        <v>0</v>
      </c>
      <c r="N843" s="13">
        <v>0</v>
      </c>
      <c r="O843" s="13">
        <v>0</v>
      </c>
    </row>
    <row r="844" spans="1:15" ht="11.25" x14ac:dyDescent="0.2">
      <c r="A844" s="10">
        <v>440220</v>
      </c>
      <c r="B844" s="12" t="s">
        <v>407</v>
      </c>
      <c r="C844" s="13">
        <v>20702.3</v>
      </c>
      <c r="D844" s="13">
        <v>1141.19</v>
      </c>
      <c r="E844" s="13">
        <v>1306.27</v>
      </c>
      <c r="F844" s="13">
        <v>3102.78</v>
      </c>
      <c r="G844" s="13">
        <v>8602.49</v>
      </c>
      <c r="H844" s="13">
        <v>16662.39</v>
      </c>
      <c r="I844" s="13">
        <v>25104.91</v>
      </c>
      <c r="J844" s="13">
        <v>31429.75</v>
      </c>
      <c r="K844" s="13">
        <v>36542.36</v>
      </c>
      <c r="L844" s="13">
        <v>35667.550000000003</v>
      </c>
      <c r="M844" s="13">
        <v>38382.86</v>
      </c>
      <c r="N844" s="13">
        <v>41247.68</v>
      </c>
      <c r="O844" s="13">
        <v>43778.19</v>
      </c>
    </row>
    <row r="845" spans="1:15" ht="11.25" x14ac:dyDescent="0.2">
      <c r="A845" s="10">
        <v>440230</v>
      </c>
      <c r="B845" s="12" t="s">
        <v>304</v>
      </c>
      <c r="C845" s="13">
        <v>1064.08</v>
      </c>
      <c r="D845" s="13">
        <v>0.08</v>
      </c>
      <c r="E845" s="13">
        <v>78.86</v>
      </c>
      <c r="F845" s="13">
        <v>163.66999999999999</v>
      </c>
      <c r="G845" s="13">
        <v>258.69</v>
      </c>
      <c r="H845" s="13">
        <v>21.54</v>
      </c>
      <c r="I845" s="13">
        <v>78.680000000000007</v>
      </c>
      <c r="J845" s="13">
        <v>85.84</v>
      </c>
      <c r="K845" s="13">
        <v>134.87</v>
      </c>
      <c r="L845" s="13">
        <v>81.88</v>
      </c>
      <c r="M845" s="13">
        <v>92.2</v>
      </c>
      <c r="N845" s="13">
        <v>147.29</v>
      </c>
      <c r="O845" s="13">
        <v>139.55000000000001</v>
      </c>
    </row>
    <row r="846" spans="1:15" ht="11.25" x14ac:dyDescent="0.2">
      <c r="A846" s="10">
        <v>440235</v>
      </c>
      <c r="B846" s="12" t="s">
        <v>408</v>
      </c>
      <c r="C846" s="13">
        <v>0</v>
      </c>
      <c r="D846" s="13">
        <v>0</v>
      </c>
      <c r="E846" s="13">
        <v>0</v>
      </c>
      <c r="F846" s="13">
        <v>0</v>
      </c>
      <c r="G846" s="13">
        <v>0</v>
      </c>
      <c r="H846" s="13">
        <v>0</v>
      </c>
      <c r="I846" s="13">
        <v>0</v>
      </c>
      <c r="J846" s="13">
        <v>0</v>
      </c>
      <c r="K846" s="13">
        <v>0</v>
      </c>
      <c r="L846" s="13">
        <v>0</v>
      </c>
      <c r="M846" s="13">
        <v>0</v>
      </c>
      <c r="N846" s="13">
        <v>0</v>
      </c>
      <c r="O846" s="13">
        <v>0</v>
      </c>
    </row>
    <row r="847" spans="1:15" ht="11.25" x14ac:dyDescent="0.2">
      <c r="A847" s="10">
        <v>440240</v>
      </c>
      <c r="B847" s="12" t="s">
        <v>305</v>
      </c>
      <c r="C847" s="13">
        <v>33670.559999999998</v>
      </c>
      <c r="D847" s="13">
        <v>581.91999999999996</v>
      </c>
      <c r="E847" s="13">
        <v>381.29</v>
      </c>
      <c r="F847" s="13">
        <v>3383.23</v>
      </c>
      <c r="G847" s="13">
        <v>12418.94</v>
      </c>
      <c r="H847" s="13">
        <v>27207.35</v>
      </c>
      <c r="I847" s="13">
        <v>39781.26</v>
      </c>
      <c r="J847" s="13">
        <v>48867.61</v>
      </c>
      <c r="K847" s="13">
        <v>59888.2</v>
      </c>
      <c r="L847" s="13">
        <v>61689.53</v>
      </c>
      <c r="M847" s="13">
        <v>65606.39</v>
      </c>
      <c r="N847" s="13">
        <v>68987.98</v>
      </c>
      <c r="O847" s="13">
        <v>74870</v>
      </c>
    </row>
    <row r="848" spans="1:15" ht="11.25" x14ac:dyDescent="0.2">
      <c r="A848" s="10">
        <v>440245</v>
      </c>
      <c r="B848" s="12" t="s">
        <v>306</v>
      </c>
      <c r="C848" s="13">
        <v>0</v>
      </c>
      <c r="D848" s="13">
        <v>0</v>
      </c>
      <c r="E848" s="13">
        <v>0</v>
      </c>
      <c r="F848" s="13">
        <v>0</v>
      </c>
      <c r="G848" s="13">
        <v>0</v>
      </c>
      <c r="H848" s="13">
        <v>0</v>
      </c>
      <c r="I848" s="13">
        <v>0</v>
      </c>
      <c r="J848" s="13">
        <v>0</v>
      </c>
      <c r="K848" s="13">
        <v>0</v>
      </c>
      <c r="L848" s="13">
        <v>0</v>
      </c>
      <c r="M848" s="13">
        <v>0</v>
      </c>
      <c r="N848" s="13">
        <v>0</v>
      </c>
      <c r="O848" s="13">
        <v>0</v>
      </c>
    </row>
    <row r="849" spans="1:15" ht="11.25" x14ac:dyDescent="0.2">
      <c r="A849" s="10">
        <v>4403</v>
      </c>
      <c r="B849" s="12" t="s">
        <v>169</v>
      </c>
      <c r="C849" s="13">
        <v>8326.8799999999992</v>
      </c>
      <c r="D849" s="13">
        <v>730.3</v>
      </c>
      <c r="E849" s="13">
        <v>1914.4</v>
      </c>
      <c r="F849" s="13">
        <v>3778.77</v>
      </c>
      <c r="G849" s="13">
        <v>3895.22</v>
      </c>
      <c r="H849" s="13">
        <v>4416.3900000000003</v>
      </c>
      <c r="I849" s="13">
        <v>4593.01</v>
      </c>
      <c r="J849" s="13">
        <v>5600.69</v>
      </c>
      <c r="K849" s="13">
        <v>6815.53</v>
      </c>
      <c r="L849" s="13">
        <v>8968.35</v>
      </c>
      <c r="M849" s="13">
        <v>10423.68</v>
      </c>
      <c r="N849" s="13">
        <v>13427</v>
      </c>
      <c r="O849" s="13">
        <v>4869.6000000000004</v>
      </c>
    </row>
    <row r="850" spans="1:15" ht="11.25" x14ac:dyDescent="0.2">
      <c r="A850" s="10">
        <v>4404</v>
      </c>
      <c r="B850" s="12" t="s">
        <v>307</v>
      </c>
      <c r="C850" s="13">
        <v>0</v>
      </c>
      <c r="D850" s="13">
        <v>0</v>
      </c>
      <c r="E850" s="13">
        <v>0</v>
      </c>
      <c r="F850" s="13">
        <v>0</v>
      </c>
      <c r="G850" s="13">
        <v>0</v>
      </c>
      <c r="H850" s="13">
        <v>0</v>
      </c>
      <c r="I850" s="13">
        <v>0</v>
      </c>
      <c r="J850" s="13">
        <v>0</v>
      </c>
      <c r="K850" s="13">
        <v>0</v>
      </c>
      <c r="L850" s="13">
        <v>0</v>
      </c>
      <c r="M850" s="13">
        <v>0</v>
      </c>
      <c r="N850" s="13">
        <v>0</v>
      </c>
      <c r="O850" s="13">
        <v>0</v>
      </c>
    </row>
    <row r="851" spans="1:15" ht="11.25" x14ac:dyDescent="0.2">
      <c r="A851" s="10">
        <v>4405</v>
      </c>
      <c r="B851" s="12" t="s">
        <v>171</v>
      </c>
      <c r="C851" s="13">
        <v>628.23</v>
      </c>
      <c r="D851" s="13">
        <v>40.81</v>
      </c>
      <c r="E851" s="13">
        <v>197.37</v>
      </c>
      <c r="F851" s="13">
        <v>337.93</v>
      </c>
      <c r="G851" s="13">
        <v>337.93</v>
      </c>
      <c r="H851" s="13">
        <v>337.93</v>
      </c>
      <c r="I851" s="13">
        <v>337.93</v>
      </c>
      <c r="J851" s="13">
        <v>337.93</v>
      </c>
      <c r="K851" s="13">
        <v>337.93</v>
      </c>
      <c r="L851" s="13">
        <v>337.93</v>
      </c>
      <c r="M851" s="13">
        <v>337.93</v>
      </c>
      <c r="N851" s="13">
        <v>337.93</v>
      </c>
      <c r="O851" s="13">
        <v>337.93</v>
      </c>
    </row>
    <row r="852" spans="1:15" ht="11.25" x14ac:dyDescent="0.2">
      <c r="A852" s="10">
        <v>4406</v>
      </c>
      <c r="B852" s="12" t="s">
        <v>101</v>
      </c>
      <c r="C852" s="13">
        <v>0</v>
      </c>
      <c r="D852" s="13">
        <v>0</v>
      </c>
      <c r="E852" s="13">
        <v>0</v>
      </c>
      <c r="F852" s="13">
        <v>0</v>
      </c>
      <c r="G852" s="13">
        <v>0</v>
      </c>
      <c r="H852" s="13">
        <v>0</v>
      </c>
      <c r="I852" s="13">
        <v>0</v>
      </c>
      <c r="J852" s="13">
        <v>0</v>
      </c>
      <c r="K852" s="13">
        <v>0</v>
      </c>
      <c r="L852" s="13">
        <v>0</v>
      </c>
      <c r="M852" s="13">
        <v>0</v>
      </c>
      <c r="N852" s="13">
        <v>0</v>
      </c>
      <c r="O852" s="13">
        <v>0</v>
      </c>
    </row>
    <row r="853" spans="1:15" ht="11.25" x14ac:dyDescent="0.2">
      <c r="A853" s="10">
        <v>4407</v>
      </c>
      <c r="B853" s="12" t="s">
        <v>547</v>
      </c>
      <c r="C853" s="13">
        <v>0</v>
      </c>
      <c r="D853" s="13">
        <v>0</v>
      </c>
      <c r="E853" s="13">
        <v>0</v>
      </c>
      <c r="F853" s="13">
        <v>0</v>
      </c>
      <c r="G853" s="13">
        <v>0</v>
      </c>
      <c r="H853" s="13">
        <v>0</v>
      </c>
      <c r="I853" s="13">
        <v>0</v>
      </c>
      <c r="J853" s="13">
        <v>0</v>
      </c>
      <c r="K853" s="13">
        <v>0</v>
      </c>
      <c r="L853" s="13">
        <v>0</v>
      </c>
      <c r="M853" s="13">
        <v>0</v>
      </c>
      <c r="N853" s="13">
        <v>0</v>
      </c>
      <c r="O853" s="13">
        <v>0</v>
      </c>
    </row>
    <row r="854" spans="1:15" ht="11.25" x14ac:dyDescent="0.2">
      <c r="A854" s="10">
        <v>45</v>
      </c>
      <c r="B854" s="12" t="s">
        <v>308</v>
      </c>
      <c r="C854" s="13">
        <v>288010.01</v>
      </c>
      <c r="D854" s="13">
        <v>22978.25</v>
      </c>
      <c r="E854" s="13">
        <v>44139.85</v>
      </c>
      <c r="F854" s="13">
        <v>69901.3</v>
      </c>
      <c r="G854" s="13">
        <v>92161.81</v>
      </c>
      <c r="H854" s="13">
        <v>109113.27</v>
      </c>
      <c r="I854" s="13">
        <v>109900.55</v>
      </c>
      <c r="J854" s="13">
        <v>143282.78</v>
      </c>
      <c r="K854" s="13">
        <v>169847.86</v>
      </c>
      <c r="L854" s="13">
        <v>201057.92000000001</v>
      </c>
      <c r="M854" s="13">
        <v>231197.02</v>
      </c>
      <c r="N854" s="13">
        <v>263254.74</v>
      </c>
      <c r="O854" s="13">
        <v>306049.68</v>
      </c>
    </row>
    <row r="855" spans="1:15" ht="11.25" x14ac:dyDescent="0.2">
      <c r="A855" s="10">
        <v>4501</v>
      </c>
      <c r="B855" s="12" t="s">
        <v>309</v>
      </c>
      <c r="C855" s="13">
        <v>139099.21</v>
      </c>
      <c r="D855" s="13">
        <v>11563.41</v>
      </c>
      <c r="E855" s="13">
        <v>21923.31</v>
      </c>
      <c r="F855" s="13">
        <v>33979.99</v>
      </c>
      <c r="G855" s="13">
        <v>45523.06</v>
      </c>
      <c r="H855" s="13">
        <v>56706.89</v>
      </c>
      <c r="I855" s="13">
        <v>45622.080000000002</v>
      </c>
      <c r="J855" s="13">
        <v>67523.56</v>
      </c>
      <c r="K855" s="13">
        <v>78823.259999999995</v>
      </c>
      <c r="L855" s="13">
        <v>95033.31</v>
      </c>
      <c r="M855" s="13">
        <v>112649.89</v>
      </c>
      <c r="N855" s="13">
        <v>130117.46</v>
      </c>
      <c r="O855" s="13">
        <v>151764.44</v>
      </c>
    </row>
    <row r="856" spans="1:15" ht="11.25" x14ac:dyDescent="0.2">
      <c r="A856" s="10">
        <v>450105</v>
      </c>
      <c r="B856" s="12" t="s">
        <v>310</v>
      </c>
      <c r="C856" s="13">
        <v>85603.69</v>
      </c>
      <c r="D856" s="13">
        <v>7112.21</v>
      </c>
      <c r="E856" s="13">
        <v>14352.07</v>
      </c>
      <c r="F856" s="13">
        <v>21991.65</v>
      </c>
      <c r="G856" s="13">
        <v>29310.880000000001</v>
      </c>
      <c r="H856" s="13">
        <v>36571.199999999997</v>
      </c>
      <c r="I856" s="13">
        <v>20979.79</v>
      </c>
      <c r="J856" s="13">
        <v>38524.959999999999</v>
      </c>
      <c r="K856" s="13">
        <v>46200.59</v>
      </c>
      <c r="L856" s="13">
        <v>58244.86</v>
      </c>
      <c r="M856" s="13">
        <v>70550.25</v>
      </c>
      <c r="N856" s="13">
        <v>81483.28</v>
      </c>
      <c r="O856" s="13">
        <v>90361.77</v>
      </c>
    </row>
    <row r="857" spans="1:15" ht="11.25" x14ac:dyDescent="0.2">
      <c r="A857" s="10">
        <v>450110</v>
      </c>
      <c r="B857" s="12" t="s">
        <v>311</v>
      </c>
      <c r="C857" s="13">
        <v>12309.96</v>
      </c>
      <c r="D857" s="13">
        <v>1194.17</v>
      </c>
      <c r="E857" s="13">
        <v>1944.09</v>
      </c>
      <c r="F857" s="13">
        <v>3210.59</v>
      </c>
      <c r="G857" s="13">
        <v>4146.84</v>
      </c>
      <c r="H857" s="13">
        <v>5403.18</v>
      </c>
      <c r="I857" s="13">
        <v>6331.52</v>
      </c>
      <c r="J857" s="13">
        <v>7621.89</v>
      </c>
      <c r="K857" s="13">
        <v>8175.68</v>
      </c>
      <c r="L857" s="13">
        <v>9150.4699999999993</v>
      </c>
      <c r="M857" s="13">
        <v>10502.73</v>
      </c>
      <c r="N857" s="13">
        <v>11867.57</v>
      </c>
      <c r="O857" s="13">
        <v>13083.81</v>
      </c>
    </row>
    <row r="858" spans="1:15" ht="11.25" x14ac:dyDescent="0.2">
      <c r="A858" s="10">
        <v>450115</v>
      </c>
      <c r="B858" s="12" t="s">
        <v>312</v>
      </c>
      <c r="C858" s="13">
        <v>0</v>
      </c>
      <c r="D858" s="13">
        <v>0</v>
      </c>
      <c r="E858" s="13">
        <v>0</v>
      </c>
      <c r="F858" s="13">
        <v>0</v>
      </c>
      <c r="G858" s="13">
        <v>0</v>
      </c>
      <c r="H858" s="13">
        <v>0</v>
      </c>
      <c r="I858" s="13">
        <v>0</v>
      </c>
      <c r="J858" s="13">
        <v>0</v>
      </c>
      <c r="K858" s="13">
        <v>0</v>
      </c>
      <c r="L858" s="13">
        <v>0</v>
      </c>
      <c r="M858" s="13">
        <v>0</v>
      </c>
      <c r="N858" s="13">
        <v>0</v>
      </c>
      <c r="O858" s="13">
        <v>0</v>
      </c>
    </row>
    <row r="859" spans="1:15" ht="11.25" x14ac:dyDescent="0.2">
      <c r="A859" s="10">
        <v>450120</v>
      </c>
      <c r="B859" s="12" t="s">
        <v>238</v>
      </c>
      <c r="C859" s="13">
        <v>12074.73</v>
      </c>
      <c r="D859" s="13">
        <v>949.52</v>
      </c>
      <c r="E859" s="13">
        <v>1907.48</v>
      </c>
      <c r="F859" s="13">
        <v>2950.65</v>
      </c>
      <c r="G859" s="13">
        <v>3980.25</v>
      </c>
      <c r="H859" s="13">
        <v>4976.72</v>
      </c>
      <c r="I859" s="13">
        <v>6000.04</v>
      </c>
      <c r="J859" s="13">
        <v>7050.91</v>
      </c>
      <c r="K859" s="13">
        <v>8126.83</v>
      </c>
      <c r="L859" s="13">
        <v>9203.56</v>
      </c>
      <c r="M859" s="13">
        <v>10264.200000000001</v>
      </c>
      <c r="N859" s="13">
        <v>11302.31</v>
      </c>
      <c r="O859" s="13">
        <v>12693.69</v>
      </c>
    </row>
    <row r="860" spans="1:15" ht="11.25" x14ac:dyDescent="0.2">
      <c r="A860" s="10">
        <v>450125</v>
      </c>
      <c r="B860" s="12" t="s">
        <v>313</v>
      </c>
      <c r="C860" s="13">
        <v>0</v>
      </c>
      <c r="D860" s="13">
        <v>0</v>
      </c>
      <c r="E860" s="13">
        <v>0</v>
      </c>
      <c r="F860" s="13">
        <v>0</v>
      </c>
      <c r="G860" s="13">
        <v>0</v>
      </c>
      <c r="H860" s="13">
        <v>0</v>
      </c>
      <c r="I860" s="13">
        <v>0</v>
      </c>
      <c r="J860" s="13">
        <v>0</v>
      </c>
      <c r="K860" s="13">
        <v>0</v>
      </c>
      <c r="L860" s="13">
        <v>0</v>
      </c>
      <c r="M860" s="13">
        <v>0</v>
      </c>
      <c r="N860" s="13">
        <v>0</v>
      </c>
      <c r="O860" s="13">
        <v>0</v>
      </c>
    </row>
    <row r="861" spans="1:15" ht="11.25" x14ac:dyDescent="0.2">
      <c r="A861" s="10">
        <v>450130</v>
      </c>
      <c r="B861" s="12" t="s">
        <v>314</v>
      </c>
      <c r="C861" s="13">
        <v>2218.56</v>
      </c>
      <c r="D861" s="13">
        <v>223.45</v>
      </c>
      <c r="E861" s="13">
        <v>446.9</v>
      </c>
      <c r="F861" s="13">
        <v>670.36</v>
      </c>
      <c r="G861" s="13">
        <v>893.8</v>
      </c>
      <c r="H861" s="13">
        <v>1117.25</v>
      </c>
      <c r="I861" s="13">
        <v>1340.7</v>
      </c>
      <c r="J861" s="13">
        <v>1538.05</v>
      </c>
      <c r="K861" s="13">
        <v>1761.51</v>
      </c>
      <c r="L861" s="13">
        <v>1952.24</v>
      </c>
      <c r="M861" s="13">
        <v>2202.98</v>
      </c>
      <c r="N861" s="13">
        <v>887.08</v>
      </c>
      <c r="O861" s="13">
        <v>1280.0899999999999</v>
      </c>
    </row>
    <row r="862" spans="1:15" ht="11.25" x14ac:dyDescent="0.2">
      <c r="A862" s="10">
        <v>450135</v>
      </c>
      <c r="B862" s="12" t="s">
        <v>239</v>
      </c>
      <c r="C862" s="13">
        <v>6692.25</v>
      </c>
      <c r="D862" s="13">
        <v>514.94000000000005</v>
      </c>
      <c r="E862" s="13">
        <v>989.39</v>
      </c>
      <c r="F862" s="13">
        <v>1495.88</v>
      </c>
      <c r="G862" s="13">
        <v>1987.97</v>
      </c>
      <c r="H862" s="13">
        <v>2471.94</v>
      </c>
      <c r="I862" s="13">
        <v>2944.44</v>
      </c>
      <c r="J862" s="13">
        <v>3432.93</v>
      </c>
      <c r="K862" s="13">
        <v>3970.03</v>
      </c>
      <c r="L862" s="13">
        <v>4456.25</v>
      </c>
      <c r="M862" s="13">
        <v>4996.2</v>
      </c>
      <c r="N862" s="13">
        <v>5494.35</v>
      </c>
      <c r="O862" s="13">
        <v>6176.81</v>
      </c>
    </row>
    <row r="863" spans="1:15" ht="11.25" x14ac:dyDescent="0.2">
      <c r="A863" s="10">
        <v>450190</v>
      </c>
      <c r="B863" s="12" t="s">
        <v>43</v>
      </c>
      <c r="C863" s="13">
        <v>20200.04</v>
      </c>
      <c r="D863" s="13">
        <v>1569.11</v>
      </c>
      <c r="E863" s="13">
        <v>2283.37</v>
      </c>
      <c r="F863" s="13">
        <v>3660.87</v>
      </c>
      <c r="G863" s="13">
        <v>5203.32</v>
      </c>
      <c r="H863" s="13">
        <v>6166.6</v>
      </c>
      <c r="I863" s="13">
        <v>8025.59</v>
      </c>
      <c r="J863" s="13">
        <v>9354.81</v>
      </c>
      <c r="K863" s="13">
        <v>10588.63</v>
      </c>
      <c r="L863" s="13">
        <v>12025.93</v>
      </c>
      <c r="M863" s="13">
        <v>14133.52</v>
      </c>
      <c r="N863" s="13">
        <v>19082.87</v>
      </c>
      <c r="O863" s="13">
        <v>28168.27</v>
      </c>
    </row>
    <row r="864" spans="1:15" ht="11.25" x14ac:dyDescent="0.2">
      <c r="A864" s="10">
        <v>4502</v>
      </c>
      <c r="B864" s="12" t="s">
        <v>315</v>
      </c>
      <c r="C864" s="13">
        <v>18697.400000000001</v>
      </c>
      <c r="D864" s="13">
        <v>1550.81</v>
      </c>
      <c r="E864" s="13">
        <v>3298.54</v>
      </c>
      <c r="F864" s="13">
        <v>5295.47</v>
      </c>
      <c r="G864" s="13">
        <v>6893.84</v>
      </c>
      <c r="H864" s="13">
        <v>8511.68</v>
      </c>
      <c r="I864" s="13">
        <v>9983.6</v>
      </c>
      <c r="J864" s="13">
        <v>11728.99</v>
      </c>
      <c r="K864" s="13">
        <v>13396.12</v>
      </c>
      <c r="L864" s="13">
        <v>15131.99</v>
      </c>
      <c r="M864" s="13">
        <v>16634.62</v>
      </c>
      <c r="N864" s="13">
        <v>18636.900000000001</v>
      </c>
      <c r="O864" s="13">
        <v>20583.75</v>
      </c>
    </row>
    <row r="865" spans="1:15" ht="11.25" x14ac:dyDescent="0.2">
      <c r="A865" s="10">
        <v>450205</v>
      </c>
      <c r="B865" s="12" t="s">
        <v>316</v>
      </c>
      <c r="C865" s="13">
        <v>14212.4</v>
      </c>
      <c r="D865" s="13">
        <v>1100.81</v>
      </c>
      <c r="E865" s="13">
        <v>2398.54</v>
      </c>
      <c r="F865" s="13">
        <v>3945.47</v>
      </c>
      <c r="G865" s="13">
        <v>5093.84</v>
      </c>
      <c r="H865" s="13">
        <v>6261.68</v>
      </c>
      <c r="I865" s="13">
        <v>7283.6</v>
      </c>
      <c r="J865" s="13">
        <v>8578.99</v>
      </c>
      <c r="K865" s="13">
        <v>9796.1200000000008</v>
      </c>
      <c r="L865" s="13">
        <v>11081.99</v>
      </c>
      <c r="M865" s="13">
        <v>12134.62</v>
      </c>
      <c r="N865" s="13">
        <v>13686.9</v>
      </c>
      <c r="O865" s="13">
        <v>15183.75</v>
      </c>
    </row>
    <row r="866" spans="1:15" ht="11.25" x14ac:dyDescent="0.2">
      <c r="A866" s="10">
        <v>450210</v>
      </c>
      <c r="B866" s="12" t="s">
        <v>317</v>
      </c>
      <c r="C866" s="13">
        <v>4485</v>
      </c>
      <c r="D866" s="13">
        <v>450</v>
      </c>
      <c r="E866" s="13">
        <v>900</v>
      </c>
      <c r="F866" s="13">
        <v>1350</v>
      </c>
      <c r="G866" s="13">
        <v>1800</v>
      </c>
      <c r="H866" s="13">
        <v>2250</v>
      </c>
      <c r="I866" s="13">
        <v>2700</v>
      </c>
      <c r="J866" s="13">
        <v>3150</v>
      </c>
      <c r="K866" s="13">
        <v>3600</v>
      </c>
      <c r="L866" s="13">
        <v>4050</v>
      </c>
      <c r="M866" s="13">
        <v>4500</v>
      </c>
      <c r="N866" s="13">
        <v>4950</v>
      </c>
      <c r="O866" s="13">
        <v>5400</v>
      </c>
    </row>
    <row r="867" spans="1:15" ht="11.25" x14ac:dyDescent="0.2">
      <c r="A867" s="10">
        <v>4503</v>
      </c>
      <c r="B867" s="12" t="s">
        <v>318</v>
      </c>
      <c r="C867" s="13">
        <v>65957.570000000007</v>
      </c>
      <c r="D867" s="13">
        <v>4755.87</v>
      </c>
      <c r="E867" s="13">
        <v>9007.56</v>
      </c>
      <c r="F867" s="13">
        <v>14009.65</v>
      </c>
      <c r="G867" s="13">
        <v>18125.18</v>
      </c>
      <c r="H867" s="13">
        <v>19042.509999999998</v>
      </c>
      <c r="I867" s="13">
        <v>23093.55</v>
      </c>
      <c r="J867" s="13">
        <v>27480.3</v>
      </c>
      <c r="K867" s="13">
        <v>35043.42</v>
      </c>
      <c r="L867" s="13">
        <v>41374.410000000003</v>
      </c>
      <c r="M867" s="13">
        <v>46890.2</v>
      </c>
      <c r="N867" s="13">
        <v>56252.02</v>
      </c>
      <c r="O867" s="13">
        <v>63141.99</v>
      </c>
    </row>
    <row r="868" spans="1:15" ht="11.25" x14ac:dyDescent="0.2">
      <c r="A868" s="10">
        <v>450305</v>
      </c>
      <c r="B868" s="12" t="s">
        <v>319</v>
      </c>
      <c r="C868" s="13">
        <v>58.39</v>
      </c>
      <c r="D868" s="13">
        <v>16.7</v>
      </c>
      <c r="E868" s="13">
        <v>53.08</v>
      </c>
      <c r="F868" s="13">
        <v>81.459999999999994</v>
      </c>
      <c r="G868" s="13">
        <v>89.73</v>
      </c>
      <c r="H868" s="13">
        <v>111.12</v>
      </c>
      <c r="I868" s="13">
        <v>146.54</v>
      </c>
      <c r="J868" s="13">
        <v>170.25</v>
      </c>
      <c r="K868" s="13">
        <v>219.98</v>
      </c>
      <c r="L868" s="13">
        <v>238.03</v>
      </c>
      <c r="M868" s="13">
        <v>282.95</v>
      </c>
      <c r="N868" s="13">
        <v>386.79</v>
      </c>
      <c r="O868" s="13">
        <v>411.81</v>
      </c>
    </row>
    <row r="869" spans="1:15" ht="11.25" x14ac:dyDescent="0.2">
      <c r="A869" s="10">
        <v>450310</v>
      </c>
      <c r="B869" s="12" t="s">
        <v>320</v>
      </c>
      <c r="C869" s="13">
        <v>10926.69</v>
      </c>
      <c r="D869" s="13">
        <v>1046.7</v>
      </c>
      <c r="E869" s="13">
        <v>2086.1999999999998</v>
      </c>
      <c r="F869" s="13">
        <v>3125.7</v>
      </c>
      <c r="G869" s="13">
        <v>3125.7</v>
      </c>
      <c r="H869" s="13">
        <v>3125.7</v>
      </c>
      <c r="I869" s="13">
        <v>4076.3</v>
      </c>
      <c r="J869" s="13">
        <v>5123.2</v>
      </c>
      <c r="K869" s="13">
        <v>6162.7</v>
      </c>
      <c r="L869" s="13">
        <v>7208.5</v>
      </c>
      <c r="M869" s="13">
        <v>8248</v>
      </c>
      <c r="N869" s="13">
        <v>9297.27</v>
      </c>
      <c r="O869" s="13">
        <v>12466.66</v>
      </c>
    </row>
    <row r="870" spans="1:15" ht="11.25" x14ac:dyDescent="0.2">
      <c r="A870" s="10">
        <v>450315</v>
      </c>
      <c r="B870" s="12" t="s">
        <v>321</v>
      </c>
      <c r="C870" s="13">
        <v>1552.5</v>
      </c>
      <c r="D870" s="13">
        <v>0</v>
      </c>
      <c r="E870" s="13">
        <v>0</v>
      </c>
      <c r="F870" s="13">
        <v>201.33</v>
      </c>
      <c r="G870" s="13">
        <v>211.05</v>
      </c>
      <c r="H870" s="13">
        <v>251.55</v>
      </c>
      <c r="I870" s="13">
        <v>251.55</v>
      </c>
      <c r="J870" s="13">
        <v>266.01</v>
      </c>
      <c r="K870" s="13">
        <v>266.01</v>
      </c>
      <c r="L870" s="13">
        <v>266.01</v>
      </c>
      <c r="M870" s="13">
        <v>266.01</v>
      </c>
      <c r="N870" s="13">
        <v>266.01</v>
      </c>
      <c r="O870" s="13">
        <v>266.01</v>
      </c>
    </row>
    <row r="871" spans="1:15" ht="11.25" x14ac:dyDescent="0.2">
      <c r="A871" s="10">
        <v>450320</v>
      </c>
      <c r="B871" s="12" t="s">
        <v>322</v>
      </c>
      <c r="C871" s="13">
        <v>4178.55</v>
      </c>
      <c r="D871" s="13">
        <v>367.06</v>
      </c>
      <c r="E871" s="13">
        <v>654.26</v>
      </c>
      <c r="F871" s="13">
        <v>1309.0899999999999</v>
      </c>
      <c r="G871" s="13">
        <v>1996.76</v>
      </c>
      <c r="H871" s="13">
        <v>2404.29</v>
      </c>
      <c r="I871" s="13">
        <v>2685.19</v>
      </c>
      <c r="J871" s="13">
        <v>3299.7</v>
      </c>
      <c r="K871" s="13">
        <v>3843.88</v>
      </c>
      <c r="L871" s="13">
        <v>4808.3999999999996</v>
      </c>
      <c r="M871" s="13">
        <v>5086.33</v>
      </c>
      <c r="N871" s="13">
        <v>5560.13</v>
      </c>
      <c r="O871" s="13">
        <v>5907.78</v>
      </c>
    </row>
    <row r="872" spans="1:15" ht="11.25" x14ac:dyDescent="0.2">
      <c r="A872" s="10">
        <v>450325</v>
      </c>
      <c r="B872" s="12" t="s">
        <v>109</v>
      </c>
      <c r="C872" s="13">
        <v>27795.07</v>
      </c>
      <c r="D872" s="13">
        <v>1757.96</v>
      </c>
      <c r="E872" s="13">
        <v>3059.25</v>
      </c>
      <c r="F872" s="13">
        <v>4429.07</v>
      </c>
      <c r="G872" s="13">
        <v>5261.78</v>
      </c>
      <c r="H872" s="13">
        <v>3593.56</v>
      </c>
      <c r="I872" s="13">
        <v>4673.6499999999996</v>
      </c>
      <c r="J872" s="13">
        <v>5484.18</v>
      </c>
      <c r="K872" s="13">
        <v>8982.92</v>
      </c>
      <c r="L872" s="13">
        <v>11216.73</v>
      </c>
      <c r="M872" s="13">
        <v>13316.02</v>
      </c>
      <c r="N872" s="13">
        <v>18093.009999999998</v>
      </c>
      <c r="O872" s="13">
        <v>18733.400000000001</v>
      </c>
    </row>
    <row r="873" spans="1:15" ht="11.25" x14ac:dyDescent="0.2">
      <c r="A873" s="10">
        <v>450330</v>
      </c>
      <c r="B873" s="12" t="s">
        <v>119</v>
      </c>
      <c r="C873" s="13">
        <v>12094.86</v>
      </c>
      <c r="D873" s="13">
        <v>1151.22</v>
      </c>
      <c r="E873" s="13">
        <v>2238.27</v>
      </c>
      <c r="F873" s="13">
        <v>3411.99</v>
      </c>
      <c r="G873" s="13">
        <v>4585.71</v>
      </c>
      <c r="H873" s="13">
        <v>5762.4</v>
      </c>
      <c r="I873" s="13">
        <v>6835.39</v>
      </c>
      <c r="J873" s="13">
        <v>8121.87</v>
      </c>
      <c r="K873" s="13">
        <v>9369.61</v>
      </c>
      <c r="L873" s="13">
        <v>10645.46</v>
      </c>
      <c r="M873" s="13">
        <v>11854.68</v>
      </c>
      <c r="N873" s="13">
        <v>13191.81</v>
      </c>
      <c r="O873" s="13">
        <v>14609.52</v>
      </c>
    </row>
    <row r="874" spans="1:15" ht="11.25" x14ac:dyDescent="0.2">
      <c r="A874" s="10">
        <v>450390</v>
      </c>
      <c r="B874" s="12" t="s">
        <v>323</v>
      </c>
      <c r="C874" s="13">
        <v>9351.51</v>
      </c>
      <c r="D874" s="13">
        <v>416.23</v>
      </c>
      <c r="E874" s="13">
        <v>916.49</v>
      </c>
      <c r="F874" s="13">
        <v>1451.01</v>
      </c>
      <c r="G874" s="13">
        <v>2854.44</v>
      </c>
      <c r="H874" s="13">
        <v>3793.88</v>
      </c>
      <c r="I874" s="13">
        <v>4424.93</v>
      </c>
      <c r="J874" s="13">
        <v>5015.08</v>
      </c>
      <c r="K874" s="13">
        <v>6198.3</v>
      </c>
      <c r="L874" s="13">
        <v>6991.28</v>
      </c>
      <c r="M874" s="13">
        <v>7836.21</v>
      </c>
      <c r="N874" s="13">
        <v>9456.99</v>
      </c>
      <c r="O874" s="13">
        <v>10746.81</v>
      </c>
    </row>
    <row r="875" spans="1:15" ht="11.25" x14ac:dyDescent="0.2">
      <c r="A875" s="10">
        <v>4504</v>
      </c>
      <c r="B875" s="12" t="s">
        <v>324</v>
      </c>
      <c r="C875" s="13">
        <v>34270.019999999997</v>
      </c>
      <c r="D875" s="13">
        <v>2627.05</v>
      </c>
      <c r="E875" s="13">
        <v>4857.07</v>
      </c>
      <c r="F875" s="13">
        <v>8277.9</v>
      </c>
      <c r="G875" s="13">
        <v>10798.04</v>
      </c>
      <c r="H875" s="13">
        <v>11839.94</v>
      </c>
      <c r="I875" s="13">
        <v>15410.14</v>
      </c>
      <c r="J875" s="13">
        <v>17904.73</v>
      </c>
      <c r="K875" s="13">
        <v>21137.37</v>
      </c>
      <c r="L875" s="13">
        <v>26005</v>
      </c>
      <c r="M875" s="13">
        <v>28723.62</v>
      </c>
      <c r="N875" s="13">
        <v>32592.74</v>
      </c>
      <c r="O875" s="13">
        <v>39402.57</v>
      </c>
    </row>
    <row r="876" spans="1:15" ht="11.25" x14ac:dyDescent="0.2">
      <c r="A876" s="10">
        <v>450405</v>
      </c>
      <c r="B876" s="12" t="s">
        <v>325</v>
      </c>
      <c r="C876" s="13">
        <v>10472.030000000001</v>
      </c>
      <c r="D876" s="13">
        <v>832.58</v>
      </c>
      <c r="E876" s="13">
        <v>1561.69</v>
      </c>
      <c r="F876" s="13">
        <v>2593.62</v>
      </c>
      <c r="G876" s="13">
        <v>3437.36</v>
      </c>
      <c r="H876" s="13">
        <v>4384.17</v>
      </c>
      <c r="I876" s="13">
        <v>5276.93</v>
      </c>
      <c r="J876" s="13">
        <v>6061.11</v>
      </c>
      <c r="K876" s="13">
        <v>7402.44</v>
      </c>
      <c r="L876" s="13">
        <v>8556.44</v>
      </c>
      <c r="M876" s="13">
        <v>9507.68</v>
      </c>
      <c r="N876" s="13">
        <v>11537.28</v>
      </c>
      <c r="O876" s="13">
        <v>12130.63</v>
      </c>
    </row>
    <row r="877" spans="1:15" ht="11.25" x14ac:dyDescent="0.2">
      <c r="A877" s="10">
        <v>450410</v>
      </c>
      <c r="B877" s="12" t="s">
        <v>326</v>
      </c>
      <c r="C877" s="13">
        <v>1411.85</v>
      </c>
      <c r="D877" s="13">
        <v>0</v>
      </c>
      <c r="E877" s="13">
        <v>0</v>
      </c>
      <c r="F877" s="13">
        <v>0</v>
      </c>
      <c r="G877" s="13">
        <v>0</v>
      </c>
      <c r="H877" s="13">
        <v>95.09</v>
      </c>
      <c r="I877" s="13">
        <v>134.27000000000001</v>
      </c>
      <c r="J877" s="13">
        <v>155.91999999999999</v>
      </c>
      <c r="K877" s="13">
        <v>155.91999999999999</v>
      </c>
      <c r="L877" s="13">
        <v>155.91999999999999</v>
      </c>
      <c r="M877" s="13">
        <v>155.91999999999999</v>
      </c>
      <c r="N877" s="13">
        <v>155.91999999999999</v>
      </c>
      <c r="O877" s="13">
        <v>1056.08</v>
      </c>
    </row>
    <row r="878" spans="1:15" ht="11.25" x14ac:dyDescent="0.2">
      <c r="A878" s="10">
        <v>450415</v>
      </c>
      <c r="B878" s="12" t="s">
        <v>548</v>
      </c>
      <c r="C878" s="13">
        <v>3525.57</v>
      </c>
      <c r="D878" s="13">
        <v>341.93</v>
      </c>
      <c r="E878" s="13">
        <v>341.93</v>
      </c>
      <c r="F878" s="13">
        <v>341.93</v>
      </c>
      <c r="G878" s="13">
        <v>341.93</v>
      </c>
      <c r="H878" s="13">
        <v>341.93</v>
      </c>
      <c r="I878" s="13">
        <v>341.93</v>
      </c>
      <c r="J878" s="13">
        <v>341.93</v>
      </c>
      <c r="K878" s="13">
        <v>341.93</v>
      </c>
      <c r="L878" s="13">
        <v>2297.83</v>
      </c>
      <c r="M878" s="13">
        <v>2297.83</v>
      </c>
      <c r="N878" s="13">
        <v>2297.83</v>
      </c>
      <c r="O878" s="13">
        <v>4049.11</v>
      </c>
    </row>
    <row r="879" spans="1:15" ht="11.25" x14ac:dyDescent="0.2">
      <c r="A879" s="10">
        <v>450420</v>
      </c>
      <c r="B879" s="12" t="s">
        <v>327</v>
      </c>
      <c r="C879" s="13">
        <v>17123.580000000002</v>
      </c>
      <c r="D879" s="13">
        <v>1446.4</v>
      </c>
      <c r="E879" s="13">
        <v>2947.31</v>
      </c>
      <c r="F879" s="13">
        <v>4476.72</v>
      </c>
      <c r="G879" s="13">
        <v>6153.12</v>
      </c>
      <c r="H879" s="13">
        <v>6153.12</v>
      </c>
      <c r="I879" s="13">
        <v>7868.89</v>
      </c>
      <c r="J879" s="13">
        <v>9557.64</v>
      </c>
      <c r="K879" s="13">
        <v>11263.29</v>
      </c>
      <c r="L879" s="13">
        <v>13021.02</v>
      </c>
      <c r="M879" s="13">
        <v>14788.4</v>
      </c>
      <c r="N879" s="13">
        <v>16619.64</v>
      </c>
      <c r="O879" s="13">
        <v>20184.68</v>
      </c>
    </row>
    <row r="880" spans="1:15" ht="11.25" x14ac:dyDescent="0.2">
      <c r="A880" s="10">
        <v>450421</v>
      </c>
      <c r="B880" s="12" t="s">
        <v>549</v>
      </c>
      <c r="C880" s="13">
        <v>0</v>
      </c>
      <c r="D880" s="13">
        <v>0</v>
      </c>
      <c r="E880" s="13">
        <v>0</v>
      </c>
      <c r="F880" s="13">
        <v>0</v>
      </c>
      <c r="G880" s="13">
        <v>0</v>
      </c>
      <c r="H880" s="13">
        <v>0</v>
      </c>
      <c r="I880" s="13">
        <v>0</v>
      </c>
      <c r="J880" s="13">
        <v>0</v>
      </c>
      <c r="K880" s="13">
        <v>0</v>
      </c>
      <c r="L880" s="13">
        <v>0</v>
      </c>
      <c r="M880" s="13">
        <v>0</v>
      </c>
      <c r="N880" s="13">
        <v>0</v>
      </c>
      <c r="O880" s="13">
        <v>0</v>
      </c>
    </row>
    <row r="881" spans="1:15" ht="11.25" x14ac:dyDescent="0.2">
      <c r="A881" s="10">
        <v>450430</v>
      </c>
      <c r="B881" s="12" t="s">
        <v>328</v>
      </c>
      <c r="C881" s="13">
        <v>0</v>
      </c>
      <c r="D881" s="13">
        <v>0</v>
      </c>
      <c r="E881" s="13">
        <v>0</v>
      </c>
      <c r="F881" s="13">
        <v>0</v>
      </c>
      <c r="G881" s="13">
        <v>0</v>
      </c>
      <c r="H881" s="13">
        <v>0</v>
      </c>
      <c r="I881" s="13">
        <v>0</v>
      </c>
      <c r="J881" s="13">
        <v>0</v>
      </c>
      <c r="K881" s="13">
        <v>185.66</v>
      </c>
      <c r="L881" s="13">
        <v>185.66</v>
      </c>
      <c r="M881" s="13">
        <v>185.66</v>
      </c>
      <c r="N881" s="13">
        <v>193.94</v>
      </c>
      <c r="O881" s="13">
        <v>193.94</v>
      </c>
    </row>
    <row r="882" spans="1:15" ht="11.25" x14ac:dyDescent="0.2">
      <c r="A882" s="10">
        <v>450490</v>
      </c>
      <c r="B882" s="12" t="s">
        <v>329</v>
      </c>
      <c r="C882" s="13">
        <v>1736.99</v>
      </c>
      <c r="D882" s="13">
        <v>6.15</v>
      </c>
      <c r="E882" s="13">
        <v>6.15</v>
      </c>
      <c r="F882" s="13">
        <v>865.64</v>
      </c>
      <c r="G882" s="13">
        <v>865.64</v>
      </c>
      <c r="H882" s="13">
        <v>865.64</v>
      </c>
      <c r="I882" s="13">
        <v>1788.14</v>
      </c>
      <c r="J882" s="13">
        <v>1788.14</v>
      </c>
      <c r="K882" s="13">
        <v>1788.14</v>
      </c>
      <c r="L882" s="13">
        <v>1788.14</v>
      </c>
      <c r="M882" s="13">
        <v>1788.14</v>
      </c>
      <c r="N882" s="13">
        <v>1788.14</v>
      </c>
      <c r="O882" s="13">
        <v>1788.14</v>
      </c>
    </row>
    <row r="883" spans="1:15" ht="11.25" x14ac:dyDescent="0.2">
      <c r="A883" s="10">
        <v>4505</v>
      </c>
      <c r="B883" s="12" t="s">
        <v>330</v>
      </c>
      <c r="C883" s="13">
        <v>11792.61</v>
      </c>
      <c r="D883" s="13">
        <v>799.73</v>
      </c>
      <c r="E883" s="13">
        <v>1500.34</v>
      </c>
      <c r="F883" s="13">
        <v>2179.87</v>
      </c>
      <c r="G883" s="13">
        <v>2832.83</v>
      </c>
      <c r="H883" s="13">
        <v>3488.52</v>
      </c>
      <c r="I883" s="13">
        <v>4102.8599999999997</v>
      </c>
      <c r="J883" s="13">
        <v>4712.91</v>
      </c>
      <c r="K883" s="13">
        <v>5327.86</v>
      </c>
      <c r="L883" s="13">
        <v>5949.47</v>
      </c>
      <c r="M883" s="13">
        <v>6587.31</v>
      </c>
      <c r="N883" s="13">
        <v>7202.27</v>
      </c>
      <c r="O883" s="13">
        <v>7820.78</v>
      </c>
    </row>
    <row r="884" spans="1:15" ht="11.25" x14ac:dyDescent="0.2">
      <c r="A884" s="10">
        <v>450510</v>
      </c>
      <c r="B884" s="12" t="s">
        <v>331</v>
      </c>
      <c r="C884" s="13">
        <v>0</v>
      </c>
      <c r="D884" s="13">
        <v>0</v>
      </c>
      <c r="E884" s="13">
        <v>0</v>
      </c>
      <c r="F884" s="13">
        <v>0</v>
      </c>
      <c r="G884" s="13">
        <v>0</v>
      </c>
      <c r="H884" s="13">
        <v>0</v>
      </c>
      <c r="I884" s="13">
        <v>0</v>
      </c>
      <c r="J884" s="13">
        <v>0</v>
      </c>
      <c r="K884" s="13">
        <v>0</v>
      </c>
      <c r="L884" s="13">
        <v>0</v>
      </c>
      <c r="M884" s="13">
        <v>0</v>
      </c>
      <c r="N884" s="13">
        <v>0</v>
      </c>
      <c r="O884" s="13">
        <v>0</v>
      </c>
    </row>
    <row r="885" spans="1:15" ht="11.25" x14ac:dyDescent="0.2">
      <c r="A885" s="10">
        <v>450515</v>
      </c>
      <c r="B885" s="12" t="s">
        <v>137</v>
      </c>
      <c r="C885" s="13">
        <v>3569.45</v>
      </c>
      <c r="D885" s="13">
        <v>302.33</v>
      </c>
      <c r="E885" s="13">
        <v>575.4</v>
      </c>
      <c r="F885" s="13">
        <v>877.73</v>
      </c>
      <c r="G885" s="13">
        <v>1170.31</v>
      </c>
      <c r="H885" s="13">
        <v>1472.64</v>
      </c>
      <c r="I885" s="13">
        <v>1765.22</v>
      </c>
      <c r="J885" s="13">
        <v>2067.5500000000002</v>
      </c>
      <c r="K885" s="13">
        <v>2369.88</v>
      </c>
      <c r="L885" s="13">
        <v>2662.46</v>
      </c>
      <c r="M885" s="13">
        <v>2964.79</v>
      </c>
      <c r="N885" s="13">
        <v>3257.37</v>
      </c>
      <c r="O885" s="13">
        <v>3559.7</v>
      </c>
    </row>
    <row r="886" spans="1:15" ht="11.25" x14ac:dyDescent="0.2">
      <c r="A886" s="10">
        <v>450520</v>
      </c>
      <c r="B886" s="12" t="s">
        <v>138</v>
      </c>
      <c r="C886" s="13">
        <v>0</v>
      </c>
      <c r="D886" s="13">
        <v>0</v>
      </c>
      <c r="E886" s="13">
        <v>0</v>
      </c>
      <c r="F886" s="13">
        <v>0</v>
      </c>
      <c r="G886" s="13">
        <v>0</v>
      </c>
      <c r="H886" s="13">
        <v>0</v>
      </c>
      <c r="I886" s="13">
        <v>0</v>
      </c>
      <c r="J886" s="13">
        <v>0</v>
      </c>
      <c r="K886" s="13">
        <v>0</v>
      </c>
      <c r="L886" s="13">
        <v>0</v>
      </c>
      <c r="M886" s="13">
        <v>0</v>
      </c>
      <c r="N886" s="13">
        <v>0</v>
      </c>
      <c r="O886" s="13">
        <v>0</v>
      </c>
    </row>
    <row r="887" spans="1:15" ht="11.25" x14ac:dyDescent="0.2">
      <c r="A887" s="10">
        <v>450525</v>
      </c>
      <c r="B887" s="12" t="s">
        <v>145</v>
      </c>
      <c r="C887" s="13">
        <v>1677.14</v>
      </c>
      <c r="D887" s="13">
        <v>124.41</v>
      </c>
      <c r="E887" s="13">
        <v>236.96</v>
      </c>
      <c r="F887" s="13">
        <v>361.53</v>
      </c>
      <c r="G887" s="13">
        <v>483.83</v>
      </c>
      <c r="H887" s="13">
        <v>609.83000000000004</v>
      </c>
      <c r="I887" s="13">
        <v>730.95</v>
      </c>
      <c r="J887" s="13">
        <v>855.8</v>
      </c>
      <c r="K887" s="13">
        <v>980.03</v>
      </c>
      <c r="L887" s="13">
        <v>1099.02</v>
      </c>
      <c r="M887" s="13">
        <v>1221.76</v>
      </c>
      <c r="N887" s="13">
        <v>1341.68</v>
      </c>
      <c r="O887" s="13">
        <v>1465.39</v>
      </c>
    </row>
    <row r="888" spans="1:15" ht="11.25" x14ac:dyDescent="0.2">
      <c r="A888" s="10">
        <v>450530</v>
      </c>
      <c r="B888" s="12" t="s">
        <v>146</v>
      </c>
      <c r="C888" s="13">
        <v>4252.16</v>
      </c>
      <c r="D888" s="13">
        <v>319.49</v>
      </c>
      <c r="E888" s="13">
        <v>586.16999999999996</v>
      </c>
      <c r="F888" s="13">
        <v>785.31</v>
      </c>
      <c r="G888" s="13">
        <v>971.62</v>
      </c>
      <c r="H888" s="13">
        <v>1145.49</v>
      </c>
      <c r="I888" s="13">
        <v>1294.3699999999999</v>
      </c>
      <c r="J888" s="13">
        <v>1423.74</v>
      </c>
      <c r="K888" s="13">
        <v>1545.61</v>
      </c>
      <c r="L888" s="13">
        <v>1655.01</v>
      </c>
      <c r="M888" s="13">
        <v>1763.79</v>
      </c>
      <c r="N888" s="13">
        <v>1865.61</v>
      </c>
      <c r="O888" s="13">
        <v>1954.09</v>
      </c>
    </row>
    <row r="889" spans="1:15" ht="11.25" x14ac:dyDescent="0.2">
      <c r="A889" s="10">
        <v>450535</v>
      </c>
      <c r="B889" s="12" t="s">
        <v>132</v>
      </c>
      <c r="C889" s="13">
        <v>2293.86</v>
      </c>
      <c r="D889" s="13">
        <v>53.49</v>
      </c>
      <c r="E889" s="13">
        <v>101.81</v>
      </c>
      <c r="F889" s="13">
        <v>155.30000000000001</v>
      </c>
      <c r="G889" s="13">
        <v>207.06</v>
      </c>
      <c r="H889" s="13">
        <v>260.56</v>
      </c>
      <c r="I889" s="13">
        <v>312.32</v>
      </c>
      <c r="J889" s="13">
        <v>365.81</v>
      </c>
      <c r="K889" s="13">
        <v>432.34</v>
      </c>
      <c r="L889" s="13">
        <v>532.98</v>
      </c>
      <c r="M889" s="13">
        <v>636.97</v>
      </c>
      <c r="N889" s="13">
        <v>737.61</v>
      </c>
      <c r="O889" s="13">
        <v>841.61</v>
      </c>
    </row>
    <row r="890" spans="1:15" ht="11.25" x14ac:dyDescent="0.2">
      <c r="A890" s="10">
        <v>450540</v>
      </c>
      <c r="B890" s="12" t="s">
        <v>147</v>
      </c>
      <c r="C890" s="13">
        <v>0</v>
      </c>
      <c r="D890" s="13">
        <v>0</v>
      </c>
      <c r="E890" s="13">
        <v>0</v>
      </c>
      <c r="F890" s="13">
        <v>0</v>
      </c>
      <c r="G890" s="13">
        <v>0</v>
      </c>
      <c r="H890" s="13">
        <v>0</v>
      </c>
      <c r="I890" s="13">
        <v>0</v>
      </c>
      <c r="J890" s="13">
        <v>0</v>
      </c>
      <c r="K890" s="13">
        <v>0</v>
      </c>
      <c r="L890" s="13">
        <v>0</v>
      </c>
      <c r="M890" s="13">
        <v>0</v>
      </c>
      <c r="N890" s="13">
        <v>0</v>
      </c>
      <c r="O890" s="13">
        <v>0</v>
      </c>
    </row>
    <row r="891" spans="1:15" ht="11.25" x14ac:dyDescent="0.2">
      <c r="A891" s="10">
        <v>450590</v>
      </c>
      <c r="B891" s="12" t="s">
        <v>43</v>
      </c>
      <c r="C891" s="13">
        <v>0</v>
      </c>
      <c r="D891" s="13">
        <v>0</v>
      </c>
      <c r="E891" s="13">
        <v>0</v>
      </c>
      <c r="F891" s="13">
        <v>0</v>
      </c>
      <c r="G891" s="13">
        <v>0</v>
      </c>
      <c r="H891" s="13">
        <v>0</v>
      </c>
      <c r="I891" s="13">
        <v>0</v>
      </c>
      <c r="J891" s="13">
        <v>0</v>
      </c>
      <c r="K891" s="13">
        <v>0</v>
      </c>
      <c r="L891" s="13">
        <v>0</v>
      </c>
      <c r="M891" s="13">
        <v>0</v>
      </c>
      <c r="N891" s="13">
        <v>0</v>
      </c>
      <c r="O891" s="13">
        <v>0</v>
      </c>
    </row>
    <row r="892" spans="1:15" ht="11.25" x14ac:dyDescent="0.2">
      <c r="A892" s="10">
        <v>4506</v>
      </c>
      <c r="B892" s="12" t="s">
        <v>332</v>
      </c>
      <c r="C892" s="13">
        <v>3410.87</v>
      </c>
      <c r="D892" s="13">
        <v>885.93</v>
      </c>
      <c r="E892" s="13">
        <v>1763.42</v>
      </c>
      <c r="F892" s="13">
        <v>2728.39</v>
      </c>
      <c r="G892" s="13">
        <v>3661.7</v>
      </c>
      <c r="H892" s="13">
        <v>4676.05</v>
      </c>
      <c r="I892" s="13">
        <v>5656.82</v>
      </c>
      <c r="J892" s="13">
        <v>6692.66</v>
      </c>
      <c r="K892" s="13">
        <v>7723.56</v>
      </c>
      <c r="L892" s="13">
        <v>8577.08</v>
      </c>
      <c r="M892" s="13">
        <v>9456.52</v>
      </c>
      <c r="N892" s="13">
        <v>6514.26</v>
      </c>
      <c r="O892" s="13">
        <v>7248.43</v>
      </c>
    </row>
    <row r="893" spans="1:15" ht="11.25" x14ac:dyDescent="0.2">
      <c r="A893" s="10">
        <v>450605</v>
      </c>
      <c r="B893" s="12" t="s">
        <v>333</v>
      </c>
      <c r="C893" s="13">
        <v>0</v>
      </c>
      <c r="D893" s="13">
        <v>0</v>
      </c>
      <c r="E893" s="13">
        <v>0</v>
      </c>
      <c r="F893" s="13">
        <v>0</v>
      </c>
      <c r="G893" s="13">
        <v>0</v>
      </c>
      <c r="H893" s="13">
        <v>0</v>
      </c>
      <c r="I893" s="13">
        <v>0</v>
      </c>
      <c r="J893" s="13">
        <v>0</v>
      </c>
      <c r="K893" s="13">
        <v>0</v>
      </c>
      <c r="L893" s="13">
        <v>0</v>
      </c>
      <c r="M893" s="13">
        <v>0</v>
      </c>
      <c r="N893" s="13">
        <v>0</v>
      </c>
      <c r="O893" s="13">
        <v>0</v>
      </c>
    </row>
    <row r="894" spans="1:15" ht="11.25" x14ac:dyDescent="0.2">
      <c r="A894" s="10">
        <v>450610</v>
      </c>
      <c r="B894" s="12" t="s">
        <v>178</v>
      </c>
      <c r="C894" s="13">
        <v>0</v>
      </c>
      <c r="D894" s="13">
        <v>0</v>
      </c>
      <c r="E894" s="13">
        <v>0</v>
      </c>
      <c r="F894" s="13">
        <v>0</v>
      </c>
      <c r="G894" s="13">
        <v>0</v>
      </c>
      <c r="H894" s="13">
        <v>0</v>
      </c>
      <c r="I894" s="13">
        <v>0</v>
      </c>
      <c r="J894" s="13">
        <v>0</v>
      </c>
      <c r="K894" s="13">
        <v>0</v>
      </c>
      <c r="L894" s="13">
        <v>0</v>
      </c>
      <c r="M894" s="13">
        <v>0</v>
      </c>
      <c r="N894" s="13">
        <v>0</v>
      </c>
      <c r="O894" s="13">
        <v>0</v>
      </c>
    </row>
    <row r="895" spans="1:15" ht="11.25" x14ac:dyDescent="0.2">
      <c r="A895" s="10">
        <v>450615</v>
      </c>
      <c r="B895" s="12" t="s">
        <v>179</v>
      </c>
      <c r="C895" s="13">
        <v>0</v>
      </c>
      <c r="D895" s="13">
        <v>0</v>
      </c>
      <c r="E895" s="13">
        <v>0</v>
      </c>
      <c r="F895" s="13">
        <v>0</v>
      </c>
      <c r="G895" s="13">
        <v>2.2200000000000002</v>
      </c>
      <c r="H895" s="13">
        <v>71.010000000000005</v>
      </c>
      <c r="I895" s="13">
        <v>137.59</v>
      </c>
      <c r="J895" s="13">
        <v>206.38</v>
      </c>
      <c r="K895" s="13">
        <v>275.18</v>
      </c>
      <c r="L895" s="13">
        <v>341.75</v>
      </c>
      <c r="M895" s="13">
        <v>410.55</v>
      </c>
      <c r="N895" s="13">
        <v>477.12</v>
      </c>
      <c r="O895" s="13">
        <v>545.91999999999996</v>
      </c>
    </row>
    <row r="896" spans="1:15" ht="11.25" x14ac:dyDescent="0.2">
      <c r="A896" s="10">
        <v>450620</v>
      </c>
      <c r="B896" s="12" t="s">
        <v>180</v>
      </c>
      <c r="C896" s="13">
        <v>0</v>
      </c>
      <c r="D896" s="13">
        <v>0</v>
      </c>
      <c r="E896" s="13">
        <v>0</v>
      </c>
      <c r="F896" s="13">
        <v>0</v>
      </c>
      <c r="G896" s="13">
        <v>0</v>
      </c>
      <c r="H896" s="13">
        <v>0</v>
      </c>
      <c r="I896" s="13">
        <v>0</v>
      </c>
      <c r="J896" s="13">
        <v>0</v>
      </c>
      <c r="K896" s="13">
        <v>0</v>
      </c>
      <c r="L896" s="13">
        <v>0</v>
      </c>
      <c r="M896" s="13">
        <v>0</v>
      </c>
      <c r="N896" s="13">
        <v>0</v>
      </c>
      <c r="O896" s="13">
        <v>0</v>
      </c>
    </row>
    <row r="897" spans="1:15" ht="11.25" x14ac:dyDescent="0.2">
      <c r="A897" s="10">
        <v>450625</v>
      </c>
      <c r="B897" s="12" t="s">
        <v>181</v>
      </c>
      <c r="C897" s="13">
        <v>2790.6</v>
      </c>
      <c r="D897" s="13">
        <v>450.72</v>
      </c>
      <c r="E897" s="13">
        <v>935.12</v>
      </c>
      <c r="F897" s="13">
        <v>1464.87</v>
      </c>
      <c r="G897" s="13">
        <v>1974.79</v>
      </c>
      <c r="H897" s="13">
        <v>2485.13</v>
      </c>
      <c r="I897" s="13">
        <v>2978.15</v>
      </c>
      <c r="J897" s="13">
        <v>3509.99</v>
      </c>
      <c r="K897" s="13">
        <v>4041.83</v>
      </c>
      <c r="L897" s="13">
        <v>4556.08</v>
      </c>
      <c r="M897" s="13">
        <v>5084.95</v>
      </c>
      <c r="N897" s="13">
        <v>5594.17</v>
      </c>
      <c r="O897" s="13">
        <v>6097.97</v>
      </c>
    </row>
    <row r="898" spans="1:15" ht="11.25" x14ac:dyDescent="0.2">
      <c r="A898" s="10">
        <v>450630</v>
      </c>
      <c r="B898" s="12" t="s">
        <v>182</v>
      </c>
      <c r="C898" s="13">
        <v>620.28</v>
      </c>
      <c r="D898" s="13">
        <v>435.21</v>
      </c>
      <c r="E898" s="13">
        <v>828.31</v>
      </c>
      <c r="F898" s="13">
        <v>1263.52</v>
      </c>
      <c r="G898" s="13">
        <v>1684.69</v>
      </c>
      <c r="H898" s="13">
        <v>2119.91</v>
      </c>
      <c r="I898" s="13">
        <v>2541.08</v>
      </c>
      <c r="J898" s="13">
        <v>2976.29</v>
      </c>
      <c r="K898" s="13">
        <v>3406.55</v>
      </c>
      <c r="L898" s="13">
        <v>3679.24</v>
      </c>
      <c r="M898" s="13">
        <v>3961.02</v>
      </c>
      <c r="N898" s="13">
        <v>442.97</v>
      </c>
      <c r="O898" s="13">
        <v>604.54</v>
      </c>
    </row>
    <row r="899" spans="1:15" ht="11.25" x14ac:dyDescent="0.2">
      <c r="A899" s="10">
        <v>450635</v>
      </c>
      <c r="B899" s="12" t="s">
        <v>183</v>
      </c>
      <c r="C899" s="13">
        <v>0</v>
      </c>
      <c r="D899" s="13">
        <v>0</v>
      </c>
      <c r="E899" s="13">
        <v>0</v>
      </c>
      <c r="F899" s="13">
        <v>0</v>
      </c>
      <c r="G899" s="13">
        <v>0</v>
      </c>
      <c r="H899" s="13">
        <v>0</v>
      </c>
      <c r="I899" s="13">
        <v>0</v>
      </c>
      <c r="J899" s="13">
        <v>0</v>
      </c>
      <c r="K899" s="13">
        <v>0</v>
      </c>
      <c r="L899" s="13">
        <v>0</v>
      </c>
      <c r="M899" s="13">
        <v>0</v>
      </c>
      <c r="N899" s="13">
        <v>0</v>
      </c>
      <c r="O899" s="13">
        <v>0</v>
      </c>
    </row>
    <row r="900" spans="1:15" ht="11.25" x14ac:dyDescent="0.2">
      <c r="A900" s="10">
        <v>450690</v>
      </c>
      <c r="B900" s="12" t="s">
        <v>43</v>
      </c>
      <c r="C900" s="13">
        <v>0</v>
      </c>
      <c r="D900" s="13">
        <v>0</v>
      </c>
      <c r="E900" s="13">
        <v>0</v>
      </c>
      <c r="F900" s="13">
        <v>0</v>
      </c>
      <c r="G900" s="13">
        <v>0</v>
      </c>
      <c r="H900" s="13">
        <v>0</v>
      </c>
      <c r="I900" s="13">
        <v>0</v>
      </c>
      <c r="J900" s="13">
        <v>0</v>
      </c>
      <c r="K900" s="13">
        <v>0</v>
      </c>
      <c r="L900" s="13">
        <v>0</v>
      </c>
      <c r="M900" s="13">
        <v>0</v>
      </c>
      <c r="N900" s="13">
        <v>0</v>
      </c>
      <c r="O900" s="13">
        <v>0</v>
      </c>
    </row>
    <row r="901" spans="1:15" ht="11.25" x14ac:dyDescent="0.2">
      <c r="A901" s="10">
        <v>4507</v>
      </c>
      <c r="B901" s="12" t="s">
        <v>334</v>
      </c>
      <c r="C901" s="13">
        <v>14782.32</v>
      </c>
      <c r="D901" s="13">
        <v>795.46</v>
      </c>
      <c r="E901" s="13">
        <v>1789.61</v>
      </c>
      <c r="F901" s="13">
        <v>3430.02</v>
      </c>
      <c r="G901" s="13">
        <v>4327.1499999999996</v>
      </c>
      <c r="H901" s="13">
        <v>4847.68</v>
      </c>
      <c r="I901" s="13">
        <v>6031.5</v>
      </c>
      <c r="J901" s="13">
        <v>7239.64</v>
      </c>
      <c r="K901" s="13">
        <v>8396.27</v>
      </c>
      <c r="L901" s="13">
        <v>8986.65</v>
      </c>
      <c r="M901" s="13">
        <v>10254.879999999999</v>
      </c>
      <c r="N901" s="13">
        <v>11939.09</v>
      </c>
      <c r="O901" s="13">
        <v>16087.72</v>
      </c>
    </row>
    <row r="902" spans="1:15" ht="11.25" x14ac:dyDescent="0.2">
      <c r="A902" s="10">
        <v>450705</v>
      </c>
      <c r="B902" s="12" t="s">
        <v>335</v>
      </c>
      <c r="C902" s="13">
        <v>3068.42</v>
      </c>
      <c r="D902" s="13">
        <v>285.95999999999998</v>
      </c>
      <c r="E902" s="13">
        <v>786.78</v>
      </c>
      <c r="F902" s="13">
        <v>1097.95</v>
      </c>
      <c r="G902" s="13">
        <v>1579.6</v>
      </c>
      <c r="H902" s="13">
        <v>1776.69</v>
      </c>
      <c r="I902" s="13">
        <v>2181.31</v>
      </c>
      <c r="J902" s="13">
        <v>2901.65</v>
      </c>
      <c r="K902" s="13">
        <v>3264.6</v>
      </c>
      <c r="L902" s="13">
        <v>3545.51</v>
      </c>
      <c r="M902" s="13">
        <v>3927.2</v>
      </c>
      <c r="N902" s="13">
        <v>4455.67</v>
      </c>
      <c r="O902" s="13">
        <v>4699.8500000000004</v>
      </c>
    </row>
    <row r="903" spans="1:15" ht="11.25" x14ac:dyDescent="0.2">
      <c r="A903" s="10">
        <v>450710</v>
      </c>
      <c r="B903" s="12" t="s">
        <v>275</v>
      </c>
      <c r="C903" s="13">
        <v>0</v>
      </c>
      <c r="D903" s="13">
        <v>0</v>
      </c>
      <c r="E903" s="13">
        <v>0</v>
      </c>
      <c r="F903" s="13">
        <v>0</v>
      </c>
      <c r="G903" s="13">
        <v>0</v>
      </c>
      <c r="H903" s="13">
        <v>0</v>
      </c>
      <c r="I903" s="13">
        <v>0</v>
      </c>
      <c r="J903" s="13">
        <v>0</v>
      </c>
      <c r="K903" s="13">
        <v>0</v>
      </c>
      <c r="L903" s="13">
        <v>0</v>
      </c>
      <c r="M903" s="13">
        <v>0</v>
      </c>
      <c r="N903" s="13">
        <v>0</v>
      </c>
      <c r="O903" s="13">
        <v>0</v>
      </c>
    </row>
    <row r="904" spans="1:15" ht="11.25" x14ac:dyDescent="0.2">
      <c r="A904" s="10">
        <v>450715</v>
      </c>
      <c r="B904" s="12" t="s">
        <v>336</v>
      </c>
      <c r="C904" s="13">
        <v>5092.76</v>
      </c>
      <c r="D904" s="13">
        <v>356.67</v>
      </c>
      <c r="E904" s="13">
        <v>761.7</v>
      </c>
      <c r="F904" s="13">
        <v>1460.09</v>
      </c>
      <c r="G904" s="13">
        <v>1668.83</v>
      </c>
      <c r="H904" s="13">
        <v>1860.65</v>
      </c>
      <c r="I904" s="13">
        <v>2335.09</v>
      </c>
      <c r="J904" s="13">
        <v>2693.79</v>
      </c>
      <c r="K904" s="13">
        <v>3272.55</v>
      </c>
      <c r="L904" s="13">
        <v>3525.84</v>
      </c>
      <c r="M904" s="13">
        <v>4233.62</v>
      </c>
      <c r="N904" s="13">
        <v>5066.4799999999996</v>
      </c>
      <c r="O904" s="13">
        <v>5318.14</v>
      </c>
    </row>
    <row r="905" spans="1:15" ht="11.25" x14ac:dyDescent="0.2">
      <c r="A905" s="10">
        <v>450790</v>
      </c>
      <c r="B905" s="12" t="s">
        <v>43</v>
      </c>
      <c r="C905" s="13">
        <v>6621.13</v>
      </c>
      <c r="D905" s="13">
        <v>152.82</v>
      </c>
      <c r="E905" s="13">
        <v>241.14</v>
      </c>
      <c r="F905" s="13">
        <v>871.98</v>
      </c>
      <c r="G905" s="13">
        <v>1078.71</v>
      </c>
      <c r="H905" s="13">
        <v>1210.3399999999999</v>
      </c>
      <c r="I905" s="13">
        <v>1515.09</v>
      </c>
      <c r="J905" s="13">
        <v>1644.2</v>
      </c>
      <c r="K905" s="13">
        <v>1859.13</v>
      </c>
      <c r="L905" s="13">
        <v>1915.3</v>
      </c>
      <c r="M905" s="13">
        <v>2094.0500000000002</v>
      </c>
      <c r="N905" s="13">
        <v>2416.94</v>
      </c>
      <c r="O905" s="13">
        <v>6069.72</v>
      </c>
    </row>
    <row r="906" spans="1:15" ht="11.25" x14ac:dyDescent="0.2">
      <c r="A906" s="10">
        <v>46</v>
      </c>
      <c r="B906" s="12" t="s">
        <v>337</v>
      </c>
      <c r="C906" s="13">
        <v>0</v>
      </c>
      <c r="D906" s="13">
        <v>0</v>
      </c>
      <c r="E906" s="13">
        <v>0</v>
      </c>
      <c r="F906" s="13">
        <v>0</v>
      </c>
      <c r="G906" s="13">
        <v>0</v>
      </c>
      <c r="H906" s="13">
        <v>0</v>
      </c>
      <c r="I906" s="13">
        <v>0</v>
      </c>
      <c r="J906" s="13">
        <v>0</v>
      </c>
      <c r="K906" s="13">
        <v>0</v>
      </c>
      <c r="L906" s="13">
        <v>0</v>
      </c>
      <c r="M906" s="13">
        <v>0</v>
      </c>
      <c r="N906" s="13">
        <v>0</v>
      </c>
      <c r="O906" s="13">
        <v>0</v>
      </c>
    </row>
    <row r="907" spans="1:15" ht="11.25" x14ac:dyDescent="0.2">
      <c r="A907" s="10">
        <v>4601</v>
      </c>
      <c r="B907" s="12" t="s">
        <v>338</v>
      </c>
      <c r="C907" s="13">
        <v>0</v>
      </c>
      <c r="D907" s="13">
        <v>0</v>
      </c>
      <c r="E907" s="13">
        <v>0</v>
      </c>
      <c r="F907" s="13">
        <v>0</v>
      </c>
      <c r="G907" s="13">
        <v>0</v>
      </c>
      <c r="H907" s="13">
        <v>0</v>
      </c>
      <c r="I907" s="13">
        <v>0</v>
      </c>
      <c r="J907" s="13">
        <v>0</v>
      </c>
      <c r="K907" s="13">
        <v>0</v>
      </c>
      <c r="L907" s="13">
        <v>0</v>
      </c>
      <c r="M907" s="13">
        <v>0</v>
      </c>
      <c r="N907" s="13">
        <v>0</v>
      </c>
      <c r="O907" s="13">
        <v>0</v>
      </c>
    </row>
    <row r="908" spans="1:15" ht="11.25" x14ac:dyDescent="0.2">
      <c r="A908" s="10">
        <v>4602</v>
      </c>
      <c r="B908" s="12" t="s">
        <v>339</v>
      </c>
      <c r="C908" s="13">
        <v>0</v>
      </c>
      <c r="D908" s="13">
        <v>0</v>
      </c>
      <c r="E908" s="13">
        <v>0</v>
      </c>
      <c r="F908" s="13">
        <v>0</v>
      </c>
      <c r="G908" s="13">
        <v>0</v>
      </c>
      <c r="H908" s="13">
        <v>0</v>
      </c>
      <c r="I908" s="13">
        <v>0</v>
      </c>
      <c r="J908" s="13">
        <v>0</v>
      </c>
      <c r="K908" s="13">
        <v>0</v>
      </c>
      <c r="L908" s="13">
        <v>0</v>
      </c>
      <c r="M908" s="13">
        <v>0</v>
      </c>
      <c r="N908" s="13">
        <v>0</v>
      </c>
      <c r="O908" s="13">
        <v>0</v>
      </c>
    </row>
    <row r="909" spans="1:15" ht="11.25" x14ac:dyDescent="0.2">
      <c r="A909" s="10">
        <v>4690</v>
      </c>
      <c r="B909" s="12" t="s">
        <v>102</v>
      </c>
      <c r="C909" s="13">
        <v>0</v>
      </c>
      <c r="D909" s="13">
        <v>0</v>
      </c>
      <c r="E909" s="13">
        <v>0</v>
      </c>
      <c r="F909" s="13">
        <v>0</v>
      </c>
      <c r="G909" s="13">
        <v>0</v>
      </c>
      <c r="H909" s="13">
        <v>0</v>
      </c>
      <c r="I909" s="13">
        <v>0</v>
      </c>
      <c r="J909" s="13">
        <v>0</v>
      </c>
      <c r="K909" s="13">
        <v>0</v>
      </c>
      <c r="L909" s="13">
        <v>0</v>
      </c>
      <c r="M909" s="13">
        <v>0</v>
      </c>
      <c r="N909" s="13">
        <v>0</v>
      </c>
      <c r="O909" s="13">
        <v>0</v>
      </c>
    </row>
    <row r="910" spans="1:15" ht="11.25" x14ac:dyDescent="0.2">
      <c r="A910" s="10">
        <v>47</v>
      </c>
      <c r="B910" s="12" t="s">
        <v>550</v>
      </c>
      <c r="C910" s="13">
        <v>0</v>
      </c>
      <c r="D910" s="13">
        <v>0</v>
      </c>
      <c r="E910" s="13">
        <v>4.43</v>
      </c>
      <c r="F910" s="13">
        <v>4.43</v>
      </c>
      <c r="G910" s="13">
        <v>4.43</v>
      </c>
      <c r="H910" s="13">
        <v>4.43</v>
      </c>
      <c r="I910" s="13">
        <v>4.43</v>
      </c>
      <c r="J910" s="13">
        <v>4.43</v>
      </c>
      <c r="K910" s="13">
        <v>4.43</v>
      </c>
      <c r="L910" s="13">
        <v>4.43</v>
      </c>
      <c r="M910" s="13">
        <v>4.43</v>
      </c>
      <c r="N910" s="13">
        <v>4.43</v>
      </c>
      <c r="O910" s="13">
        <v>4.43</v>
      </c>
    </row>
    <row r="911" spans="1:15" ht="11.25" x14ac:dyDescent="0.2">
      <c r="A911" s="10">
        <v>4701</v>
      </c>
      <c r="B911" s="12" t="s">
        <v>340</v>
      </c>
      <c r="C911" s="13">
        <v>0</v>
      </c>
      <c r="D911" s="13">
        <v>0</v>
      </c>
      <c r="E911" s="13">
        <v>0</v>
      </c>
      <c r="F911" s="13">
        <v>0</v>
      </c>
      <c r="G911" s="13">
        <v>0</v>
      </c>
      <c r="H911" s="13">
        <v>0</v>
      </c>
      <c r="I911" s="13">
        <v>0</v>
      </c>
      <c r="J911" s="13">
        <v>0</v>
      </c>
      <c r="K911" s="13">
        <v>0</v>
      </c>
      <c r="L911" s="13">
        <v>0</v>
      </c>
      <c r="M911" s="13">
        <v>0</v>
      </c>
      <c r="N911" s="13">
        <v>0</v>
      </c>
      <c r="O911" s="13">
        <v>0</v>
      </c>
    </row>
    <row r="912" spans="1:15" ht="11.25" x14ac:dyDescent="0.2">
      <c r="A912" s="10">
        <v>4702</v>
      </c>
      <c r="B912" s="12" t="s">
        <v>341</v>
      </c>
      <c r="C912" s="13">
        <v>0</v>
      </c>
      <c r="D912" s="13">
        <v>0</v>
      </c>
      <c r="E912" s="13">
        <v>0</v>
      </c>
      <c r="F912" s="13">
        <v>0</v>
      </c>
      <c r="G912" s="13">
        <v>0</v>
      </c>
      <c r="H912" s="13">
        <v>0</v>
      </c>
      <c r="I912" s="13">
        <v>0</v>
      </c>
      <c r="J912" s="13">
        <v>0</v>
      </c>
      <c r="K912" s="13">
        <v>0</v>
      </c>
      <c r="L912" s="13">
        <v>0</v>
      </c>
      <c r="M912" s="13">
        <v>0</v>
      </c>
      <c r="N912" s="13">
        <v>0</v>
      </c>
      <c r="O912" s="13">
        <v>0</v>
      </c>
    </row>
    <row r="913" spans="1:15" ht="11.25" x14ac:dyDescent="0.2">
      <c r="A913" s="10">
        <v>4703</v>
      </c>
      <c r="B913" s="12" t="s">
        <v>342</v>
      </c>
      <c r="C913" s="13">
        <v>0</v>
      </c>
      <c r="D913" s="13">
        <v>0</v>
      </c>
      <c r="E913" s="13">
        <v>4.43</v>
      </c>
      <c r="F913" s="13">
        <v>4.43</v>
      </c>
      <c r="G913" s="13">
        <v>4.43</v>
      </c>
      <c r="H913" s="13">
        <v>4.43</v>
      </c>
      <c r="I913" s="13">
        <v>4.43</v>
      </c>
      <c r="J913" s="13">
        <v>4.43</v>
      </c>
      <c r="K913" s="13">
        <v>4.43</v>
      </c>
      <c r="L913" s="13">
        <v>4.43</v>
      </c>
      <c r="M913" s="13">
        <v>4.43</v>
      </c>
      <c r="N913" s="13">
        <v>4.43</v>
      </c>
      <c r="O913" s="13">
        <v>4.43</v>
      </c>
    </row>
    <row r="914" spans="1:15" ht="11.25" x14ac:dyDescent="0.2">
      <c r="A914" s="10">
        <v>4790</v>
      </c>
      <c r="B914" s="12" t="s">
        <v>43</v>
      </c>
      <c r="C914" s="13">
        <v>0</v>
      </c>
      <c r="D914" s="13">
        <v>0</v>
      </c>
      <c r="E914" s="13">
        <v>0</v>
      </c>
      <c r="F914" s="13">
        <v>0</v>
      </c>
      <c r="G914" s="13">
        <v>0</v>
      </c>
      <c r="H914" s="13">
        <v>0</v>
      </c>
      <c r="I914" s="13">
        <v>0</v>
      </c>
      <c r="J914" s="13">
        <v>0</v>
      </c>
      <c r="K914" s="13">
        <v>0</v>
      </c>
      <c r="L914" s="13">
        <v>0</v>
      </c>
      <c r="M914" s="13">
        <v>0</v>
      </c>
      <c r="N914" s="13">
        <v>0</v>
      </c>
      <c r="O914" s="13">
        <v>0</v>
      </c>
    </row>
    <row r="915" spans="1:15" ht="11.25" x14ac:dyDescent="0.2">
      <c r="A915" s="10">
        <v>479010</v>
      </c>
      <c r="B915" s="12" t="s">
        <v>43</v>
      </c>
      <c r="C915" s="13">
        <v>0</v>
      </c>
      <c r="D915" s="13">
        <v>0</v>
      </c>
      <c r="E915" s="13">
        <v>0</v>
      </c>
      <c r="F915" s="13">
        <v>0</v>
      </c>
      <c r="G915" s="13">
        <v>0</v>
      </c>
      <c r="H915" s="13">
        <v>0</v>
      </c>
      <c r="I915" s="13">
        <v>0</v>
      </c>
      <c r="J915" s="13">
        <v>0</v>
      </c>
      <c r="K915" s="13">
        <v>0</v>
      </c>
      <c r="L915" s="13">
        <v>0</v>
      </c>
      <c r="M915" s="13">
        <v>0</v>
      </c>
      <c r="N915" s="13">
        <v>0</v>
      </c>
      <c r="O915" s="13">
        <v>0</v>
      </c>
    </row>
    <row r="916" spans="1:15" ht="11.25" x14ac:dyDescent="0.2">
      <c r="A916" s="10">
        <v>48</v>
      </c>
      <c r="B916" s="12" t="s">
        <v>343</v>
      </c>
      <c r="C916" s="13">
        <v>18136.05</v>
      </c>
      <c r="D916" s="13">
        <v>2112</v>
      </c>
      <c r="E916" s="13">
        <v>4151.72</v>
      </c>
      <c r="F916" s="13">
        <v>4966.28</v>
      </c>
      <c r="G916" s="13">
        <v>4972.2</v>
      </c>
      <c r="H916" s="13">
        <v>4980.7700000000004</v>
      </c>
      <c r="I916" s="13">
        <v>9875.5400000000009</v>
      </c>
      <c r="J916" s="13">
        <v>7384.74</v>
      </c>
      <c r="K916" s="13">
        <v>6435.16</v>
      </c>
      <c r="L916" s="13">
        <v>8351.94</v>
      </c>
      <c r="M916" s="13">
        <v>9291.57</v>
      </c>
      <c r="N916" s="13">
        <v>7738.36</v>
      </c>
      <c r="O916" s="13">
        <v>12904.76</v>
      </c>
    </row>
    <row r="917" spans="1:15" ht="11.25" x14ac:dyDescent="0.2">
      <c r="A917" s="10">
        <v>4810</v>
      </c>
      <c r="B917" s="12" t="s">
        <v>240</v>
      </c>
      <c r="C917" s="13">
        <v>6034.03</v>
      </c>
      <c r="D917" s="13">
        <v>873.93</v>
      </c>
      <c r="E917" s="13">
        <v>1717.95</v>
      </c>
      <c r="F917" s="13">
        <v>2055.0100000000002</v>
      </c>
      <c r="G917" s="13">
        <v>2057.46</v>
      </c>
      <c r="H917" s="13">
        <v>2061.0100000000002</v>
      </c>
      <c r="I917" s="13">
        <v>4086.43</v>
      </c>
      <c r="J917" s="13">
        <v>3055.75</v>
      </c>
      <c r="K917" s="13">
        <v>2662.82</v>
      </c>
      <c r="L917" s="13">
        <v>3455.98</v>
      </c>
      <c r="M917" s="13">
        <v>3844.79</v>
      </c>
      <c r="N917" s="13">
        <v>3202.08</v>
      </c>
      <c r="O917" s="13">
        <v>3924.13</v>
      </c>
    </row>
    <row r="918" spans="1:15" ht="11.25" x14ac:dyDescent="0.2">
      <c r="A918" s="10">
        <v>4815</v>
      </c>
      <c r="B918" s="12" t="s">
        <v>246</v>
      </c>
      <c r="C918" s="13">
        <v>12102.02</v>
      </c>
      <c r="D918" s="13">
        <v>1238.07</v>
      </c>
      <c r="E918" s="13">
        <v>2433.77</v>
      </c>
      <c r="F918" s="13">
        <v>2911.27</v>
      </c>
      <c r="G918" s="13">
        <v>2914.74</v>
      </c>
      <c r="H918" s="13">
        <v>2919.76</v>
      </c>
      <c r="I918" s="13">
        <v>5789.11</v>
      </c>
      <c r="J918" s="13">
        <v>4328.9799999999996</v>
      </c>
      <c r="K918" s="13">
        <v>3772.33</v>
      </c>
      <c r="L918" s="13">
        <v>4895.96</v>
      </c>
      <c r="M918" s="13">
        <v>5446.78</v>
      </c>
      <c r="N918" s="13">
        <v>4536.28</v>
      </c>
      <c r="O918" s="13">
        <v>8980.6299999999992</v>
      </c>
    </row>
    <row r="919" spans="1:15" ht="11.25" x14ac:dyDescent="0.2">
      <c r="A919" s="10">
        <v>4890</v>
      </c>
      <c r="B919" s="12" t="s">
        <v>43</v>
      </c>
      <c r="C919" s="13">
        <v>0</v>
      </c>
      <c r="D919" s="13">
        <v>0</v>
      </c>
      <c r="E919" s="13">
        <v>0</v>
      </c>
      <c r="F919" s="13">
        <v>0</v>
      </c>
      <c r="G919" s="13">
        <v>0</v>
      </c>
      <c r="H919" s="13">
        <v>0</v>
      </c>
      <c r="I919" s="13">
        <v>0</v>
      </c>
      <c r="J919" s="13">
        <v>0</v>
      </c>
      <c r="K919" s="13">
        <v>0</v>
      </c>
      <c r="L919" s="13">
        <v>0</v>
      </c>
      <c r="M919" s="13">
        <v>0</v>
      </c>
      <c r="N919" s="13">
        <v>0</v>
      </c>
      <c r="O919" s="13">
        <v>0</v>
      </c>
    </row>
    <row r="920" spans="1:15" ht="11.25" x14ac:dyDescent="0.2">
      <c r="A920" s="10">
        <v>5</v>
      </c>
      <c r="B920" s="12" t="s">
        <v>2</v>
      </c>
      <c r="C920" s="13">
        <v>563422.36</v>
      </c>
      <c r="D920" s="13">
        <v>47680.22</v>
      </c>
      <c r="E920" s="13">
        <v>90934.24</v>
      </c>
      <c r="F920" s="13">
        <v>144047.10999999999</v>
      </c>
      <c r="G920" s="13">
        <v>199284.66</v>
      </c>
      <c r="H920" s="13">
        <v>258320.88</v>
      </c>
      <c r="I920" s="13">
        <v>311894.49</v>
      </c>
      <c r="J920" s="13">
        <v>374581.77</v>
      </c>
      <c r="K920" s="13">
        <v>435893.88</v>
      </c>
      <c r="L920" s="13">
        <v>495462.15</v>
      </c>
      <c r="M920" s="13">
        <v>557875.80000000005</v>
      </c>
      <c r="N920" s="13">
        <v>616115.32999999996</v>
      </c>
      <c r="O920" s="13">
        <v>686315.29</v>
      </c>
    </row>
    <row r="921" spans="1:15" ht="11.25" x14ac:dyDescent="0.2">
      <c r="A921" s="10">
        <v>51</v>
      </c>
      <c r="B921" s="12" t="s">
        <v>344</v>
      </c>
      <c r="C921" s="13">
        <v>525989.48</v>
      </c>
      <c r="D921" s="13">
        <v>44006.63</v>
      </c>
      <c r="E921" s="13">
        <v>81746.399999999994</v>
      </c>
      <c r="F921" s="13">
        <v>130755.43</v>
      </c>
      <c r="G921" s="13">
        <v>176753.63</v>
      </c>
      <c r="H921" s="13">
        <v>226739.66</v>
      </c>
      <c r="I921" s="13">
        <v>278094.09999999998</v>
      </c>
      <c r="J921" s="13">
        <v>332751.21000000002</v>
      </c>
      <c r="K921" s="13">
        <v>387390.71</v>
      </c>
      <c r="L921" s="13">
        <v>441824.15</v>
      </c>
      <c r="M921" s="13">
        <v>499576.43</v>
      </c>
      <c r="N921" s="13">
        <v>552963.14</v>
      </c>
      <c r="O921" s="13">
        <v>617333.05000000005</v>
      </c>
    </row>
    <row r="922" spans="1:15" ht="11.25" x14ac:dyDescent="0.2">
      <c r="A922" s="10">
        <v>5101</v>
      </c>
      <c r="B922" s="12" t="s">
        <v>345</v>
      </c>
      <c r="C922" s="13">
        <v>1644.79</v>
      </c>
      <c r="D922" s="13">
        <v>351.31</v>
      </c>
      <c r="E922" s="13">
        <v>692.68</v>
      </c>
      <c r="F922" s="13">
        <v>1608.9</v>
      </c>
      <c r="G922" s="13">
        <v>2399.81</v>
      </c>
      <c r="H922" s="13">
        <v>3019.98</v>
      </c>
      <c r="I922" s="13">
        <v>3385.54</v>
      </c>
      <c r="J922" s="13">
        <v>4050.95</v>
      </c>
      <c r="K922" s="13">
        <v>4528.29</v>
      </c>
      <c r="L922" s="13">
        <v>4824.2299999999996</v>
      </c>
      <c r="M922" s="13">
        <v>5176.46</v>
      </c>
      <c r="N922" s="13">
        <v>5534.33</v>
      </c>
      <c r="O922" s="13">
        <v>6127.89</v>
      </c>
    </row>
    <row r="923" spans="1:15" ht="11.25" x14ac:dyDescent="0.2">
      <c r="A923" s="10">
        <v>510110</v>
      </c>
      <c r="B923" s="12" t="s">
        <v>551</v>
      </c>
      <c r="C923" s="13">
        <v>1644.79</v>
      </c>
      <c r="D923" s="13">
        <v>351.31</v>
      </c>
      <c r="E923" s="13">
        <v>692.68</v>
      </c>
      <c r="F923" s="13">
        <v>1608.9</v>
      </c>
      <c r="G923" s="13">
        <v>2399.81</v>
      </c>
      <c r="H923" s="13">
        <v>3019.98</v>
      </c>
      <c r="I923" s="13">
        <v>3385.54</v>
      </c>
      <c r="J923" s="13">
        <v>4050.95</v>
      </c>
      <c r="K923" s="13">
        <v>4528.29</v>
      </c>
      <c r="L923" s="13">
        <v>4824.2299999999996</v>
      </c>
      <c r="M923" s="13">
        <v>5176.46</v>
      </c>
      <c r="N923" s="13">
        <v>5534.33</v>
      </c>
      <c r="O923" s="13">
        <v>6127.89</v>
      </c>
    </row>
    <row r="924" spans="1:15" ht="12.75" customHeight="1" x14ac:dyDescent="0.2">
      <c r="A924" s="10">
        <v>510115</v>
      </c>
      <c r="B924" s="12" t="s">
        <v>346</v>
      </c>
      <c r="C924" s="13">
        <v>0</v>
      </c>
      <c r="D924" s="13">
        <v>0</v>
      </c>
      <c r="E924" s="13">
        <v>0</v>
      </c>
      <c r="F924" s="13">
        <v>0</v>
      </c>
      <c r="G924" s="13">
        <v>0</v>
      </c>
      <c r="H924" s="13">
        <v>0</v>
      </c>
      <c r="I924" s="13">
        <v>0</v>
      </c>
      <c r="J924" s="13">
        <v>0</v>
      </c>
      <c r="K924" s="13">
        <v>0</v>
      </c>
      <c r="L924" s="13">
        <v>0</v>
      </c>
      <c r="M924" s="13">
        <v>0</v>
      </c>
      <c r="N924" s="13">
        <v>0</v>
      </c>
      <c r="O924" s="13">
        <v>0</v>
      </c>
    </row>
    <row r="925" spans="1:15" ht="12.75" customHeight="1" x14ac:dyDescent="0.2">
      <c r="A925" s="10">
        <v>5102</v>
      </c>
      <c r="B925" s="12" t="s">
        <v>544</v>
      </c>
      <c r="C925" s="13">
        <v>0</v>
      </c>
      <c r="D925" s="13">
        <v>0</v>
      </c>
      <c r="E925" s="13">
        <v>0</v>
      </c>
      <c r="F925" s="13">
        <v>0</v>
      </c>
      <c r="G925" s="13">
        <v>0</v>
      </c>
      <c r="H925" s="13">
        <v>0</v>
      </c>
      <c r="I925" s="13">
        <v>0</v>
      </c>
      <c r="J925" s="13">
        <v>0</v>
      </c>
      <c r="K925" s="13">
        <v>0</v>
      </c>
      <c r="L925" s="13">
        <v>0</v>
      </c>
      <c r="M925" s="13">
        <v>0</v>
      </c>
      <c r="N925" s="13">
        <v>0</v>
      </c>
      <c r="O925" s="13">
        <v>0</v>
      </c>
    </row>
    <row r="926" spans="1:15" ht="12.75" customHeight="1" x14ac:dyDescent="0.2">
      <c r="A926" s="10">
        <v>510205</v>
      </c>
      <c r="B926" s="12" t="s">
        <v>552</v>
      </c>
      <c r="C926" s="13">
        <v>0</v>
      </c>
      <c r="D926" s="13">
        <v>0</v>
      </c>
      <c r="E926" s="13">
        <v>0</v>
      </c>
      <c r="F926" s="13">
        <v>0</v>
      </c>
      <c r="G926" s="13">
        <v>0</v>
      </c>
      <c r="H926" s="13">
        <v>0</v>
      </c>
      <c r="I926" s="13">
        <v>0</v>
      </c>
      <c r="J926" s="13">
        <v>0</v>
      </c>
      <c r="K926" s="13">
        <v>0</v>
      </c>
      <c r="L926" s="13">
        <v>0</v>
      </c>
      <c r="M926" s="13">
        <v>0</v>
      </c>
      <c r="N926" s="13">
        <v>0</v>
      </c>
      <c r="O926" s="13">
        <v>0</v>
      </c>
    </row>
    <row r="927" spans="1:15" ht="12.75" customHeight="1" x14ac:dyDescent="0.2">
      <c r="A927" s="10">
        <v>510210</v>
      </c>
      <c r="B927" s="12" t="s">
        <v>212</v>
      </c>
      <c r="C927" s="13">
        <v>0</v>
      </c>
      <c r="D927" s="13">
        <v>0</v>
      </c>
      <c r="E927" s="13">
        <v>0</v>
      </c>
      <c r="F927" s="13">
        <v>0</v>
      </c>
      <c r="G927" s="13">
        <v>0</v>
      </c>
      <c r="H927" s="13">
        <v>0</v>
      </c>
      <c r="I927" s="13">
        <v>0</v>
      </c>
      <c r="J927" s="13">
        <v>0</v>
      </c>
      <c r="K927" s="13">
        <v>0</v>
      </c>
      <c r="L927" s="13">
        <v>0</v>
      </c>
      <c r="M927" s="13">
        <v>0</v>
      </c>
      <c r="N927" s="13">
        <v>0</v>
      </c>
      <c r="O927" s="13">
        <v>0</v>
      </c>
    </row>
    <row r="928" spans="1:15" ht="12.75" customHeight="1" x14ac:dyDescent="0.2">
      <c r="A928" s="10">
        <v>5103</v>
      </c>
      <c r="B928" s="12" t="s">
        <v>347</v>
      </c>
      <c r="C928" s="13">
        <v>4459.47</v>
      </c>
      <c r="D928" s="13">
        <v>516.08000000000004</v>
      </c>
      <c r="E928" s="13">
        <v>1045.6400000000001</v>
      </c>
      <c r="F928" s="13">
        <v>1786.34</v>
      </c>
      <c r="G928" s="13">
        <v>2614.2199999999998</v>
      </c>
      <c r="H928" s="13">
        <v>3481.51</v>
      </c>
      <c r="I928" s="13">
        <v>4203.03</v>
      </c>
      <c r="J928" s="13">
        <v>4824.57</v>
      </c>
      <c r="K928" s="13">
        <v>5452.4</v>
      </c>
      <c r="L928" s="13">
        <v>6081.78</v>
      </c>
      <c r="M928" s="13">
        <v>6858.12</v>
      </c>
      <c r="N928" s="13">
        <v>7659.72</v>
      </c>
      <c r="O928" s="13">
        <v>8517.93</v>
      </c>
    </row>
    <row r="929" spans="1:15" ht="12.75" customHeight="1" x14ac:dyDescent="0.2">
      <c r="A929" s="10">
        <v>510305</v>
      </c>
      <c r="B929" s="12" t="s">
        <v>348</v>
      </c>
      <c r="C929" s="13">
        <v>0</v>
      </c>
      <c r="D929" s="13">
        <v>0</v>
      </c>
      <c r="E929" s="13">
        <v>0</v>
      </c>
      <c r="F929" s="13">
        <v>0</v>
      </c>
      <c r="G929" s="13">
        <v>0</v>
      </c>
      <c r="H929" s="13">
        <v>0</v>
      </c>
      <c r="I929" s="13">
        <v>0</v>
      </c>
      <c r="J929" s="13">
        <v>0</v>
      </c>
      <c r="K929" s="13">
        <v>0</v>
      </c>
      <c r="L929" s="13">
        <v>0</v>
      </c>
      <c r="M929" s="13">
        <v>0</v>
      </c>
      <c r="N929" s="13">
        <v>0</v>
      </c>
      <c r="O929" s="13">
        <v>0</v>
      </c>
    </row>
    <row r="930" spans="1:15" ht="12.75" customHeight="1" x14ac:dyDescent="0.2">
      <c r="A930" s="10">
        <v>510310</v>
      </c>
      <c r="B930" s="12" t="s">
        <v>89</v>
      </c>
      <c r="C930" s="13">
        <v>0</v>
      </c>
      <c r="D930" s="13">
        <v>0</v>
      </c>
      <c r="E930" s="13">
        <v>0</v>
      </c>
      <c r="F930" s="13">
        <v>0</v>
      </c>
      <c r="G930" s="13">
        <v>0</v>
      </c>
      <c r="H930" s="13">
        <v>0</v>
      </c>
      <c r="I930" s="13">
        <v>0</v>
      </c>
      <c r="J930" s="13">
        <v>0</v>
      </c>
      <c r="K930" s="13">
        <v>0</v>
      </c>
      <c r="L930" s="13">
        <v>0</v>
      </c>
      <c r="M930" s="13">
        <v>0</v>
      </c>
      <c r="N930" s="13">
        <v>0</v>
      </c>
      <c r="O930" s="13">
        <v>0</v>
      </c>
    </row>
    <row r="931" spans="1:15" ht="12.75" customHeight="1" x14ac:dyDescent="0.2">
      <c r="A931" s="10">
        <v>510315</v>
      </c>
      <c r="B931" s="12" t="s">
        <v>90</v>
      </c>
      <c r="C931" s="13">
        <v>4459.47</v>
      </c>
      <c r="D931" s="13">
        <v>516.08000000000004</v>
      </c>
      <c r="E931" s="13">
        <v>1045.6400000000001</v>
      </c>
      <c r="F931" s="13">
        <v>1786.34</v>
      </c>
      <c r="G931" s="13">
        <v>2614.2199999999998</v>
      </c>
      <c r="H931" s="13">
        <v>3481.51</v>
      </c>
      <c r="I931" s="13">
        <v>4203.03</v>
      </c>
      <c r="J931" s="13">
        <v>4824.57</v>
      </c>
      <c r="K931" s="13">
        <v>5452.4</v>
      </c>
      <c r="L931" s="13">
        <v>6081.78</v>
      </c>
      <c r="M931" s="13">
        <v>6858.12</v>
      </c>
      <c r="N931" s="13">
        <v>7659.72</v>
      </c>
      <c r="O931" s="13">
        <v>8517.93</v>
      </c>
    </row>
    <row r="932" spans="1:15" ht="12.75" customHeight="1" x14ac:dyDescent="0.2">
      <c r="A932" s="10">
        <v>510320</v>
      </c>
      <c r="B932" s="12" t="s">
        <v>39</v>
      </c>
      <c r="C932" s="13">
        <v>0</v>
      </c>
      <c r="D932" s="13">
        <v>0</v>
      </c>
      <c r="E932" s="13">
        <v>0</v>
      </c>
      <c r="F932" s="13">
        <v>0</v>
      </c>
      <c r="G932" s="13">
        <v>0</v>
      </c>
      <c r="H932" s="13">
        <v>0</v>
      </c>
      <c r="I932" s="13">
        <v>0</v>
      </c>
      <c r="J932" s="13">
        <v>0</v>
      </c>
      <c r="K932" s="13">
        <v>0</v>
      </c>
      <c r="L932" s="13">
        <v>0</v>
      </c>
      <c r="M932" s="13">
        <v>0</v>
      </c>
      <c r="N932" s="13">
        <v>0</v>
      </c>
      <c r="O932" s="13">
        <v>0</v>
      </c>
    </row>
    <row r="933" spans="1:15" ht="12.75" customHeight="1" x14ac:dyDescent="0.2">
      <c r="A933" s="10">
        <v>5104</v>
      </c>
      <c r="B933" s="12" t="s">
        <v>349</v>
      </c>
      <c r="C933" s="13">
        <v>519885.22</v>
      </c>
      <c r="D933" s="13">
        <v>43139.24</v>
      </c>
      <c r="E933" s="13">
        <v>80008.08</v>
      </c>
      <c r="F933" s="13">
        <v>127360.19</v>
      </c>
      <c r="G933" s="13">
        <v>171739.6</v>
      </c>
      <c r="H933" s="13">
        <v>220238.16</v>
      </c>
      <c r="I933" s="13">
        <v>270505.53999999998</v>
      </c>
      <c r="J933" s="13">
        <v>323875.68</v>
      </c>
      <c r="K933" s="13">
        <v>377410.02</v>
      </c>
      <c r="L933" s="13">
        <v>430918.14</v>
      </c>
      <c r="M933" s="13">
        <v>487541.85</v>
      </c>
      <c r="N933" s="13">
        <v>539769.09</v>
      </c>
      <c r="O933" s="13">
        <v>602687.23</v>
      </c>
    </row>
    <row r="934" spans="1:15" ht="12.75" customHeight="1" x14ac:dyDescent="0.2">
      <c r="A934" s="10">
        <v>510405</v>
      </c>
      <c r="B934" s="12" t="s">
        <v>505</v>
      </c>
      <c r="C934" s="13">
        <v>0</v>
      </c>
      <c r="D934" s="13">
        <v>0</v>
      </c>
      <c r="E934" s="13">
        <v>9.9</v>
      </c>
      <c r="F934" s="13">
        <v>9.9</v>
      </c>
      <c r="G934" s="13">
        <v>9.9</v>
      </c>
      <c r="H934" s="13">
        <v>9.9</v>
      </c>
      <c r="I934" s="13">
        <v>12.22</v>
      </c>
      <c r="J934" s="13">
        <v>12.22</v>
      </c>
      <c r="K934" s="13">
        <v>12.22</v>
      </c>
      <c r="L934" s="13">
        <v>12.49</v>
      </c>
      <c r="M934" s="13">
        <v>12.49</v>
      </c>
      <c r="N934" s="13">
        <v>12.49</v>
      </c>
      <c r="O934" s="13">
        <v>12.49</v>
      </c>
    </row>
    <row r="935" spans="1:15" ht="12.75" customHeight="1" x14ac:dyDescent="0.2">
      <c r="A935" s="10">
        <v>510410</v>
      </c>
      <c r="B935" s="12" t="s">
        <v>553</v>
      </c>
      <c r="C935" s="13">
        <v>254028.06</v>
      </c>
      <c r="D935" s="13">
        <v>22184.59</v>
      </c>
      <c r="E935" s="13">
        <v>41263.68</v>
      </c>
      <c r="F935" s="13">
        <v>65756.88</v>
      </c>
      <c r="G935" s="13">
        <v>90913.26</v>
      </c>
      <c r="H935" s="13">
        <v>117512.52</v>
      </c>
      <c r="I935" s="13">
        <v>144559.19</v>
      </c>
      <c r="J935" s="13">
        <v>174621.01</v>
      </c>
      <c r="K935" s="13">
        <v>204385.18</v>
      </c>
      <c r="L935" s="13">
        <v>234170.45</v>
      </c>
      <c r="M935" s="13">
        <v>266498.94</v>
      </c>
      <c r="N935" s="13">
        <v>296601.09999999998</v>
      </c>
      <c r="O935" s="13">
        <v>331052.12</v>
      </c>
    </row>
    <row r="936" spans="1:15" ht="12.75" customHeight="1" x14ac:dyDescent="0.2">
      <c r="A936" s="10">
        <v>510415</v>
      </c>
      <c r="B936" s="12" t="s">
        <v>92</v>
      </c>
      <c r="C936" s="13">
        <v>6454.67</v>
      </c>
      <c r="D936" s="13">
        <v>417.65</v>
      </c>
      <c r="E936" s="13">
        <v>1090.33</v>
      </c>
      <c r="F936" s="13">
        <v>1633.95</v>
      </c>
      <c r="G936" s="13">
        <v>1986.5</v>
      </c>
      <c r="H936" s="13">
        <v>2978.98</v>
      </c>
      <c r="I936" s="13">
        <v>3427.88</v>
      </c>
      <c r="J936" s="13">
        <v>3664.17</v>
      </c>
      <c r="K936" s="13">
        <v>3804.65</v>
      </c>
      <c r="L936" s="13">
        <v>3998.24</v>
      </c>
      <c r="M936" s="13">
        <v>4233.8999999999996</v>
      </c>
      <c r="N936" s="13">
        <v>4380.8100000000004</v>
      </c>
      <c r="O936" s="13">
        <v>4526.75</v>
      </c>
    </row>
    <row r="937" spans="1:15" ht="12.75" customHeight="1" x14ac:dyDescent="0.2">
      <c r="A937" s="10">
        <v>510420</v>
      </c>
      <c r="B937" s="12" t="s">
        <v>93</v>
      </c>
      <c r="C937" s="13">
        <v>245253.86</v>
      </c>
      <c r="D937" s="13">
        <v>18376.95</v>
      </c>
      <c r="E937" s="13">
        <v>32537.58</v>
      </c>
      <c r="F937" s="13">
        <v>50162.17</v>
      </c>
      <c r="G937" s="13">
        <v>65933.27</v>
      </c>
      <c r="H937" s="13">
        <v>83351.59</v>
      </c>
      <c r="I937" s="13">
        <v>100172.11</v>
      </c>
      <c r="J937" s="13">
        <v>119009.11</v>
      </c>
      <c r="K937" s="13">
        <v>138678.75</v>
      </c>
      <c r="L937" s="13">
        <v>158673.35999999999</v>
      </c>
      <c r="M937" s="13">
        <v>178643.24</v>
      </c>
      <c r="N937" s="13">
        <v>196797.42</v>
      </c>
      <c r="O937" s="13">
        <v>220182.8</v>
      </c>
    </row>
    <row r="938" spans="1:15" ht="12.75" customHeight="1" x14ac:dyDescent="0.2">
      <c r="A938" s="10">
        <v>510427</v>
      </c>
      <c r="B938" s="12" t="s">
        <v>403</v>
      </c>
      <c r="C938" s="13">
        <v>0</v>
      </c>
      <c r="D938" s="13">
        <v>0</v>
      </c>
      <c r="E938" s="13">
        <v>0</v>
      </c>
      <c r="F938" s="13">
        <v>0</v>
      </c>
      <c r="G938" s="13">
        <v>0</v>
      </c>
      <c r="H938" s="13">
        <v>0</v>
      </c>
      <c r="I938" s="13">
        <v>0</v>
      </c>
      <c r="J938" s="13">
        <v>0</v>
      </c>
      <c r="K938" s="13">
        <v>0</v>
      </c>
      <c r="L938" s="13">
        <v>0</v>
      </c>
      <c r="M938" s="13">
        <v>0</v>
      </c>
      <c r="N938" s="13">
        <v>0</v>
      </c>
      <c r="O938" s="13">
        <v>0</v>
      </c>
    </row>
    <row r="939" spans="1:15" ht="12.75" customHeight="1" x14ac:dyDescent="0.2">
      <c r="A939" s="10">
        <v>510428</v>
      </c>
      <c r="B939" s="12" t="s">
        <v>94</v>
      </c>
      <c r="C939" s="13">
        <v>0</v>
      </c>
      <c r="D939" s="13">
        <v>0</v>
      </c>
      <c r="E939" s="13">
        <v>0</v>
      </c>
      <c r="F939" s="13">
        <v>0</v>
      </c>
      <c r="G939" s="13">
        <v>0</v>
      </c>
      <c r="H939" s="13">
        <v>0</v>
      </c>
      <c r="I939" s="13">
        <v>0</v>
      </c>
      <c r="J939" s="13">
        <v>0</v>
      </c>
      <c r="K939" s="13">
        <v>0</v>
      </c>
      <c r="L939" s="13">
        <v>0</v>
      </c>
      <c r="M939" s="13">
        <v>0</v>
      </c>
      <c r="N939" s="13">
        <v>0</v>
      </c>
      <c r="O939" s="13">
        <v>0</v>
      </c>
    </row>
    <row r="940" spans="1:15" ht="12.75" customHeight="1" x14ac:dyDescent="0.2">
      <c r="A940" s="10">
        <v>510430</v>
      </c>
      <c r="B940" s="12" t="s">
        <v>95</v>
      </c>
      <c r="C940" s="13">
        <v>96.28</v>
      </c>
      <c r="D940" s="13">
        <v>28.1</v>
      </c>
      <c r="E940" s="13">
        <v>58.25</v>
      </c>
      <c r="F940" s="13">
        <v>136.28</v>
      </c>
      <c r="G940" s="13">
        <v>236.48</v>
      </c>
      <c r="H940" s="13">
        <v>548.67999999999995</v>
      </c>
      <c r="I940" s="13">
        <v>1067.75</v>
      </c>
      <c r="J940" s="13">
        <v>1831.9</v>
      </c>
      <c r="K940" s="13">
        <v>3019.26</v>
      </c>
      <c r="L940" s="13">
        <v>4408.6499999999996</v>
      </c>
      <c r="M940" s="13">
        <v>5875.8</v>
      </c>
      <c r="N940" s="13">
        <v>7471.2</v>
      </c>
      <c r="O940" s="13">
        <v>9283.2900000000009</v>
      </c>
    </row>
    <row r="941" spans="1:15" ht="12.75" customHeight="1" x14ac:dyDescent="0.2">
      <c r="A941" s="10">
        <v>510435</v>
      </c>
      <c r="B941" s="12" t="s">
        <v>96</v>
      </c>
      <c r="C941" s="13">
        <v>169.05</v>
      </c>
      <c r="D941" s="13">
        <v>67.75</v>
      </c>
      <c r="E941" s="13">
        <v>96.5</v>
      </c>
      <c r="F941" s="13">
        <v>159.05000000000001</v>
      </c>
      <c r="G941" s="13">
        <v>282.45</v>
      </c>
      <c r="H941" s="13">
        <v>513.49</v>
      </c>
      <c r="I941" s="13">
        <v>919.9</v>
      </c>
      <c r="J941" s="13">
        <v>1536.56</v>
      </c>
      <c r="K941" s="13">
        <v>2285.3000000000002</v>
      </c>
      <c r="L941" s="13">
        <v>2954.19</v>
      </c>
      <c r="M941" s="13">
        <v>3869.93</v>
      </c>
      <c r="N941" s="13">
        <v>4636.29</v>
      </c>
      <c r="O941" s="13">
        <v>5543.09</v>
      </c>
    </row>
    <row r="942" spans="1:15" ht="12.75" customHeight="1" x14ac:dyDescent="0.2">
      <c r="A942" s="10">
        <v>510450</v>
      </c>
      <c r="B942" s="12" t="s">
        <v>350</v>
      </c>
      <c r="C942" s="13">
        <v>13883.29</v>
      </c>
      <c r="D942" s="13">
        <v>2064.1999999999998</v>
      </c>
      <c r="E942" s="13">
        <v>4951.84</v>
      </c>
      <c r="F942" s="13">
        <v>9501.98</v>
      </c>
      <c r="G942" s="13">
        <v>12377.74</v>
      </c>
      <c r="H942" s="13">
        <v>15323</v>
      </c>
      <c r="I942" s="13">
        <v>20346.48</v>
      </c>
      <c r="J942" s="13">
        <v>23200.71</v>
      </c>
      <c r="K942" s="13">
        <v>25224.66</v>
      </c>
      <c r="L942" s="13">
        <v>26700.77</v>
      </c>
      <c r="M942" s="13">
        <v>28407.56</v>
      </c>
      <c r="N942" s="13">
        <v>29869.78</v>
      </c>
      <c r="O942" s="13">
        <v>32086.7</v>
      </c>
    </row>
    <row r="943" spans="1:15" ht="12.75" customHeight="1" x14ac:dyDescent="0.2">
      <c r="A943" s="10">
        <v>510455</v>
      </c>
      <c r="B943" s="12" t="s">
        <v>351</v>
      </c>
      <c r="C943" s="13">
        <v>0</v>
      </c>
      <c r="D943" s="13">
        <v>0</v>
      </c>
      <c r="E943" s="13">
        <v>0</v>
      </c>
      <c r="F943" s="13">
        <v>0</v>
      </c>
      <c r="G943" s="13">
        <v>0</v>
      </c>
      <c r="H943" s="13">
        <v>0</v>
      </c>
      <c r="I943" s="13">
        <v>0</v>
      </c>
      <c r="J943" s="13">
        <v>0</v>
      </c>
      <c r="K943" s="13">
        <v>0</v>
      </c>
      <c r="L943" s="13">
        <v>0</v>
      </c>
      <c r="M943" s="13">
        <v>0</v>
      </c>
      <c r="N943" s="13">
        <v>0</v>
      </c>
      <c r="O943" s="13">
        <v>0</v>
      </c>
    </row>
    <row r="944" spans="1:15" ht="12.75" customHeight="1" x14ac:dyDescent="0.2">
      <c r="A944" s="10">
        <v>5190</v>
      </c>
      <c r="B944" s="12" t="s">
        <v>352</v>
      </c>
      <c r="C944" s="13">
        <v>0</v>
      </c>
      <c r="D944" s="13">
        <v>0</v>
      </c>
      <c r="E944" s="13">
        <v>0</v>
      </c>
      <c r="F944" s="13">
        <v>0</v>
      </c>
      <c r="G944" s="13">
        <v>0</v>
      </c>
      <c r="H944" s="13">
        <v>0</v>
      </c>
      <c r="I944" s="13">
        <v>0</v>
      </c>
      <c r="J944" s="13">
        <v>0</v>
      </c>
      <c r="K944" s="13">
        <v>0</v>
      </c>
      <c r="L944" s="13">
        <v>0</v>
      </c>
      <c r="M944" s="13">
        <v>0</v>
      </c>
      <c r="N944" s="13">
        <v>0</v>
      </c>
      <c r="O944" s="13">
        <v>0</v>
      </c>
    </row>
    <row r="945" spans="1:15" ht="12.75" customHeight="1" x14ac:dyDescent="0.2">
      <c r="A945" s="10">
        <v>519005</v>
      </c>
      <c r="B945" s="12" t="s">
        <v>554</v>
      </c>
      <c r="C945" s="13">
        <v>0</v>
      </c>
      <c r="D945" s="13">
        <v>0</v>
      </c>
      <c r="E945" s="13">
        <v>0</v>
      </c>
      <c r="F945" s="13">
        <v>0</v>
      </c>
      <c r="G945" s="13">
        <v>0</v>
      </c>
      <c r="H945" s="13">
        <v>0</v>
      </c>
      <c r="I945" s="13">
        <v>0</v>
      </c>
      <c r="J945" s="13">
        <v>0</v>
      </c>
      <c r="K945" s="13">
        <v>0</v>
      </c>
      <c r="L945" s="13">
        <v>0</v>
      </c>
      <c r="M945" s="13">
        <v>0</v>
      </c>
      <c r="N945" s="13">
        <v>0</v>
      </c>
      <c r="O945" s="13">
        <v>0</v>
      </c>
    </row>
    <row r="946" spans="1:15" ht="12.75" customHeight="1" x14ac:dyDescent="0.2">
      <c r="A946" s="10">
        <v>519090</v>
      </c>
      <c r="B946" s="12" t="s">
        <v>43</v>
      </c>
      <c r="C946" s="13">
        <v>0</v>
      </c>
      <c r="D946" s="13">
        <v>0</v>
      </c>
      <c r="E946" s="13">
        <v>0</v>
      </c>
      <c r="F946" s="13">
        <v>0</v>
      </c>
      <c r="G946" s="13">
        <v>0</v>
      </c>
      <c r="H946" s="13">
        <v>0</v>
      </c>
      <c r="I946" s="13">
        <v>0</v>
      </c>
      <c r="J946" s="13">
        <v>0</v>
      </c>
      <c r="K946" s="13">
        <v>0</v>
      </c>
      <c r="L946" s="13">
        <v>0</v>
      </c>
      <c r="M946" s="13">
        <v>0</v>
      </c>
      <c r="N946" s="13">
        <v>0</v>
      </c>
      <c r="O946" s="13">
        <v>0</v>
      </c>
    </row>
    <row r="947" spans="1:15" ht="12.75" customHeight="1" x14ac:dyDescent="0.2">
      <c r="A947" s="10">
        <v>52</v>
      </c>
      <c r="B947" s="12" t="s">
        <v>353</v>
      </c>
      <c r="C947" s="13">
        <v>708.36</v>
      </c>
      <c r="D947" s="13">
        <v>62.89</v>
      </c>
      <c r="E947" s="13">
        <v>145.66999999999999</v>
      </c>
      <c r="F947" s="13">
        <v>207.87</v>
      </c>
      <c r="G947" s="13">
        <v>274.2</v>
      </c>
      <c r="H947" s="13">
        <v>334.54</v>
      </c>
      <c r="I947" s="13">
        <v>396</v>
      </c>
      <c r="J947" s="13">
        <v>460.44</v>
      </c>
      <c r="K947" s="13">
        <v>522.62</v>
      </c>
      <c r="L947" s="13">
        <v>580.53</v>
      </c>
      <c r="M947" s="13">
        <v>635.22</v>
      </c>
      <c r="N947" s="13">
        <v>695.49</v>
      </c>
      <c r="O947" s="13">
        <v>751.13</v>
      </c>
    </row>
    <row r="948" spans="1:15" ht="12.75" customHeight="1" x14ac:dyDescent="0.2">
      <c r="A948" s="10">
        <v>5201</v>
      </c>
      <c r="B948" s="12" t="s">
        <v>99</v>
      </c>
      <c r="C948" s="13">
        <v>0</v>
      </c>
      <c r="D948" s="13">
        <v>0</v>
      </c>
      <c r="E948" s="13">
        <v>0</v>
      </c>
      <c r="F948" s="13">
        <v>0</v>
      </c>
      <c r="G948" s="13">
        <v>0</v>
      </c>
      <c r="H948" s="13">
        <v>0</v>
      </c>
      <c r="I948" s="13">
        <v>0</v>
      </c>
      <c r="J948" s="13">
        <v>0</v>
      </c>
      <c r="K948" s="13">
        <v>0</v>
      </c>
      <c r="L948" s="13">
        <v>0</v>
      </c>
      <c r="M948" s="13">
        <v>0</v>
      </c>
      <c r="N948" s="13">
        <v>0</v>
      </c>
      <c r="O948" s="13">
        <v>0</v>
      </c>
    </row>
    <row r="949" spans="1:15" ht="12.75" customHeight="1" x14ac:dyDescent="0.2">
      <c r="A949" s="10">
        <v>5202</v>
      </c>
      <c r="B949" s="12" t="s">
        <v>100</v>
      </c>
      <c r="C949" s="13">
        <v>0</v>
      </c>
      <c r="D949" s="13">
        <v>0</v>
      </c>
      <c r="E949" s="13">
        <v>0</v>
      </c>
      <c r="F949" s="13">
        <v>0</v>
      </c>
      <c r="G949" s="13">
        <v>0</v>
      </c>
      <c r="H949" s="13">
        <v>0</v>
      </c>
      <c r="I949" s="13">
        <v>0</v>
      </c>
      <c r="J949" s="13">
        <v>0</v>
      </c>
      <c r="K949" s="13">
        <v>0</v>
      </c>
      <c r="L949" s="13">
        <v>0</v>
      </c>
      <c r="M949" s="13">
        <v>0</v>
      </c>
      <c r="N949" s="13">
        <v>0</v>
      </c>
      <c r="O949" s="13">
        <v>0</v>
      </c>
    </row>
    <row r="950" spans="1:15" ht="12.75" customHeight="1" x14ac:dyDescent="0.2">
      <c r="A950" s="10">
        <v>5203</v>
      </c>
      <c r="B950" s="12" t="s">
        <v>354</v>
      </c>
      <c r="C950" s="13">
        <v>0</v>
      </c>
      <c r="D950" s="13">
        <v>0</v>
      </c>
      <c r="E950" s="13">
        <v>0</v>
      </c>
      <c r="F950" s="13">
        <v>0</v>
      </c>
      <c r="G950" s="13">
        <v>0</v>
      </c>
      <c r="H950" s="13">
        <v>0</v>
      </c>
      <c r="I950" s="13">
        <v>0</v>
      </c>
      <c r="J950" s="13">
        <v>0</v>
      </c>
      <c r="K950" s="13">
        <v>0</v>
      </c>
      <c r="L950" s="13">
        <v>0</v>
      </c>
      <c r="M950" s="13">
        <v>0</v>
      </c>
      <c r="N950" s="13">
        <v>0</v>
      </c>
      <c r="O950" s="13">
        <v>0</v>
      </c>
    </row>
    <row r="951" spans="1:15" ht="12.75" customHeight="1" x14ac:dyDescent="0.2">
      <c r="A951" s="10">
        <v>5204</v>
      </c>
      <c r="B951" s="12" t="s">
        <v>355</v>
      </c>
      <c r="C951" s="13">
        <v>0</v>
      </c>
      <c r="D951" s="13">
        <v>0</v>
      </c>
      <c r="E951" s="13">
        <v>0</v>
      </c>
      <c r="F951" s="13">
        <v>0</v>
      </c>
      <c r="G951" s="13">
        <v>0</v>
      </c>
      <c r="H951" s="13">
        <v>0</v>
      </c>
      <c r="I951" s="13">
        <v>0</v>
      </c>
      <c r="J951" s="13">
        <v>0</v>
      </c>
      <c r="K951" s="13">
        <v>0</v>
      </c>
      <c r="L951" s="13">
        <v>0</v>
      </c>
      <c r="M951" s="13">
        <v>0</v>
      </c>
      <c r="N951" s="13">
        <v>0</v>
      </c>
      <c r="O951" s="13">
        <v>0</v>
      </c>
    </row>
    <row r="952" spans="1:15" ht="12.75" customHeight="1" x14ac:dyDescent="0.2">
      <c r="A952" s="10">
        <v>5205</v>
      </c>
      <c r="B952" s="12" t="s">
        <v>356</v>
      </c>
      <c r="C952" s="13">
        <v>0</v>
      </c>
      <c r="D952" s="13">
        <v>0</v>
      </c>
      <c r="E952" s="13">
        <v>0</v>
      </c>
      <c r="F952" s="13">
        <v>0</v>
      </c>
      <c r="G952" s="13">
        <v>0</v>
      </c>
      <c r="H952" s="13">
        <v>0</v>
      </c>
      <c r="I952" s="13">
        <v>0</v>
      </c>
      <c r="J952" s="13">
        <v>0</v>
      </c>
      <c r="K952" s="13">
        <v>0</v>
      </c>
      <c r="L952" s="13">
        <v>0</v>
      </c>
      <c r="M952" s="13">
        <v>0</v>
      </c>
      <c r="N952" s="13">
        <v>0</v>
      </c>
      <c r="O952" s="13">
        <v>0</v>
      </c>
    </row>
    <row r="953" spans="1:15" ht="12.75" customHeight="1" x14ac:dyDescent="0.2">
      <c r="A953" s="10">
        <v>5290</v>
      </c>
      <c r="B953" s="12" t="s">
        <v>102</v>
      </c>
      <c r="C953" s="13">
        <v>708.36</v>
      </c>
      <c r="D953" s="13">
        <v>62.89</v>
      </c>
      <c r="E953" s="13">
        <v>145.66999999999999</v>
      </c>
      <c r="F953" s="13">
        <v>207.87</v>
      </c>
      <c r="G953" s="13">
        <v>274.2</v>
      </c>
      <c r="H953" s="13">
        <v>334.54</v>
      </c>
      <c r="I953" s="13">
        <v>396</v>
      </c>
      <c r="J953" s="13">
        <v>460.44</v>
      </c>
      <c r="K953" s="13">
        <v>522.62</v>
      </c>
      <c r="L953" s="13">
        <v>580.53</v>
      </c>
      <c r="M953" s="13">
        <v>635.22</v>
      </c>
      <c r="N953" s="13">
        <v>695.49</v>
      </c>
      <c r="O953" s="13">
        <v>751.13</v>
      </c>
    </row>
    <row r="954" spans="1:15" ht="12.75" customHeight="1" x14ac:dyDescent="0.2">
      <c r="A954" s="10">
        <v>53</v>
      </c>
      <c r="B954" s="12" t="s">
        <v>357</v>
      </c>
      <c r="C954" s="13">
        <v>0</v>
      </c>
      <c r="D954" s="13">
        <v>0</v>
      </c>
      <c r="E954" s="13">
        <v>0</v>
      </c>
      <c r="F954" s="13">
        <v>0</v>
      </c>
      <c r="G954" s="13">
        <v>0</v>
      </c>
      <c r="H954" s="13">
        <v>0</v>
      </c>
      <c r="I954" s="13">
        <v>0</v>
      </c>
      <c r="J954" s="13">
        <v>0</v>
      </c>
      <c r="K954" s="13">
        <v>0</v>
      </c>
      <c r="L954" s="13">
        <v>0</v>
      </c>
      <c r="M954" s="13">
        <v>0</v>
      </c>
      <c r="N954" s="13">
        <v>0</v>
      </c>
      <c r="O954" s="13">
        <v>0</v>
      </c>
    </row>
    <row r="955" spans="1:15" ht="12.75" customHeight="1" x14ac:dyDescent="0.2">
      <c r="A955" s="10">
        <v>5302</v>
      </c>
      <c r="B955" s="12" t="s">
        <v>296</v>
      </c>
      <c r="C955" s="13">
        <v>0</v>
      </c>
      <c r="D955" s="13">
        <v>0</v>
      </c>
      <c r="E955" s="13">
        <v>0</v>
      </c>
      <c r="F955" s="13">
        <v>0</v>
      </c>
      <c r="G955" s="13">
        <v>0</v>
      </c>
      <c r="H955" s="13">
        <v>0</v>
      </c>
      <c r="I955" s="13">
        <v>0</v>
      </c>
      <c r="J955" s="13">
        <v>0</v>
      </c>
      <c r="K955" s="13">
        <v>0</v>
      </c>
      <c r="L955" s="13">
        <v>0</v>
      </c>
      <c r="M955" s="13">
        <v>0</v>
      </c>
      <c r="N955" s="13">
        <v>0</v>
      </c>
      <c r="O955" s="13">
        <v>0</v>
      </c>
    </row>
    <row r="956" spans="1:15" ht="12.75" customHeight="1" x14ac:dyDescent="0.2">
      <c r="A956" s="10">
        <v>5303</v>
      </c>
      <c r="B956" s="12" t="s">
        <v>297</v>
      </c>
      <c r="C956" s="13">
        <v>0</v>
      </c>
      <c r="D956" s="13">
        <v>0</v>
      </c>
      <c r="E956" s="13">
        <v>0</v>
      </c>
      <c r="F956" s="13">
        <v>0</v>
      </c>
      <c r="G956" s="13">
        <v>0</v>
      </c>
      <c r="H956" s="13">
        <v>0</v>
      </c>
      <c r="I956" s="13">
        <v>0</v>
      </c>
      <c r="J956" s="13">
        <v>0</v>
      </c>
      <c r="K956" s="13">
        <v>0</v>
      </c>
      <c r="L956" s="13">
        <v>0</v>
      </c>
      <c r="M956" s="13">
        <v>0</v>
      </c>
      <c r="N956" s="13">
        <v>0</v>
      </c>
      <c r="O956" s="13">
        <v>0</v>
      </c>
    </row>
    <row r="957" spans="1:15" ht="12.75" customHeight="1" x14ac:dyDescent="0.2">
      <c r="A957" s="10">
        <v>530305</v>
      </c>
      <c r="B957" s="12" t="s">
        <v>298</v>
      </c>
      <c r="C957" s="13">
        <v>0</v>
      </c>
      <c r="D957" s="13">
        <v>0</v>
      </c>
      <c r="E957" s="13">
        <v>0</v>
      </c>
      <c r="F957" s="13">
        <v>0</v>
      </c>
      <c r="G957" s="13">
        <v>0</v>
      </c>
      <c r="H957" s="13">
        <v>0</v>
      </c>
      <c r="I957" s="13">
        <v>0</v>
      </c>
      <c r="J957" s="13">
        <v>0</v>
      </c>
      <c r="K957" s="13">
        <v>0</v>
      </c>
      <c r="L957" s="13">
        <v>0</v>
      </c>
      <c r="M957" s="13">
        <v>0</v>
      </c>
      <c r="N957" s="13">
        <v>0</v>
      </c>
      <c r="O957" s="13">
        <v>0</v>
      </c>
    </row>
    <row r="958" spans="1:15" ht="12.75" customHeight="1" x14ac:dyDescent="0.2">
      <c r="A958" s="10">
        <v>530310</v>
      </c>
      <c r="B958" s="12" t="s">
        <v>299</v>
      </c>
      <c r="C958" s="13">
        <v>0</v>
      </c>
      <c r="D958" s="13">
        <v>0</v>
      </c>
      <c r="E958" s="13">
        <v>0</v>
      </c>
      <c r="F958" s="13">
        <v>0</v>
      </c>
      <c r="G958" s="13">
        <v>0</v>
      </c>
      <c r="H958" s="13">
        <v>0</v>
      </c>
      <c r="I958" s="13">
        <v>0</v>
      </c>
      <c r="J958" s="13">
        <v>0</v>
      </c>
      <c r="K958" s="13">
        <v>0</v>
      </c>
      <c r="L958" s="13">
        <v>0</v>
      </c>
      <c r="M958" s="13">
        <v>0</v>
      </c>
      <c r="N958" s="13">
        <v>0</v>
      </c>
      <c r="O958" s="13">
        <v>0</v>
      </c>
    </row>
    <row r="959" spans="1:15" ht="12.75" customHeight="1" x14ac:dyDescent="0.2">
      <c r="A959" s="10">
        <v>530390</v>
      </c>
      <c r="B959" s="12" t="s">
        <v>102</v>
      </c>
      <c r="C959" s="13">
        <v>0</v>
      </c>
      <c r="D959" s="13">
        <v>0</v>
      </c>
      <c r="E959" s="13">
        <v>0</v>
      </c>
      <c r="F959" s="13">
        <v>0</v>
      </c>
      <c r="G959" s="13">
        <v>0</v>
      </c>
      <c r="H959" s="13">
        <v>0</v>
      </c>
      <c r="I959" s="13">
        <v>0</v>
      </c>
      <c r="J959" s="13">
        <v>0</v>
      </c>
      <c r="K959" s="13">
        <v>0</v>
      </c>
      <c r="L959" s="13">
        <v>0</v>
      </c>
      <c r="M959" s="13">
        <v>0</v>
      </c>
      <c r="N959" s="13">
        <v>0</v>
      </c>
      <c r="O959" s="13">
        <v>0</v>
      </c>
    </row>
    <row r="960" spans="1:15" ht="12.75" customHeight="1" x14ac:dyDescent="0.2">
      <c r="A960" s="10">
        <v>5304</v>
      </c>
      <c r="B960" s="12" t="s">
        <v>358</v>
      </c>
      <c r="C960" s="13">
        <v>0</v>
      </c>
      <c r="D960" s="13">
        <v>0</v>
      </c>
      <c r="E960" s="13">
        <v>0</v>
      </c>
      <c r="F960" s="13">
        <v>0</v>
      </c>
      <c r="G960" s="13">
        <v>0</v>
      </c>
      <c r="H960" s="13">
        <v>0</v>
      </c>
      <c r="I960" s="13">
        <v>0</v>
      </c>
      <c r="J960" s="13">
        <v>0</v>
      </c>
      <c r="K960" s="13">
        <v>0</v>
      </c>
      <c r="L960" s="13">
        <v>0</v>
      </c>
      <c r="M960" s="13">
        <v>0</v>
      </c>
      <c r="N960" s="13">
        <v>0</v>
      </c>
      <c r="O960" s="13">
        <v>0</v>
      </c>
    </row>
    <row r="961" spans="1:15" ht="12.75" customHeight="1" x14ac:dyDescent="0.2">
      <c r="A961" s="10">
        <v>5390</v>
      </c>
      <c r="B961" s="12" t="s">
        <v>43</v>
      </c>
      <c r="C961" s="13">
        <v>0</v>
      </c>
      <c r="D961" s="13">
        <v>0</v>
      </c>
      <c r="E961" s="13">
        <v>0</v>
      </c>
      <c r="F961" s="13">
        <v>0</v>
      </c>
      <c r="G961" s="13">
        <v>0</v>
      </c>
      <c r="H961" s="13">
        <v>0</v>
      </c>
      <c r="I961" s="13">
        <v>0</v>
      </c>
      <c r="J961" s="13">
        <v>0</v>
      </c>
      <c r="K961" s="13">
        <v>0</v>
      </c>
      <c r="L961" s="13">
        <v>0</v>
      </c>
      <c r="M961" s="13">
        <v>0</v>
      </c>
      <c r="N961" s="13">
        <v>0</v>
      </c>
      <c r="O961" s="13">
        <v>0</v>
      </c>
    </row>
    <row r="962" spans="1:15" ht="12.75" customHeight="1" x14ac:dyDescent="0.2">
      <c r="A962" s="10">
        <v>54</v>
      </c>
      <c r="B962" s="12" t="s">
        <v>359</v>
      </c>
      <c r="C962" s="13">
        <v>3651.49</v>
      </c>
      <c r="D962" s="13">
        <v>1001.9</v>
      </c>
      <c r="E962" s="13">
        <v>1621.19</v>
      </c>
      <c r="F962" s="13">
        <v>3028.24</v>
      </c>
      <c r="G962" s="13">
        <v>3980.07</v>
      </c>
      <c r="H962" s="13">
        <v>5291.96</v>
      </c>
      <c r="I962" s="13">
        <v>6634.13</v>
      </c>
      <c r="J962" s="13">
        <v>7253.58</v>
      </c>
      <c r="K962" s="13">
        <v>8062.4</v>
      </c>
      <c r="L962" s="13">
        <v>9559.7999999999993</v>
      </c>
      <c r="M962" s="13">
        <v>10458.92</v>
      </c>
      <c r="N962" s="13">
        <v>11535.82</v>
      </c>
      <c r="O962" s="13">
        <v>13085.08</v>
      </c>
    </row>
    <row r="963" spans="1:15" ht="12.75" customHeight="1" x14ac:dyDescent="0.2">
      <c r="A963" s="10">
        <v>5404</v>
      </c>
      <c r="B963" s="12" t="s">
        <v>360</v>
      </c>
      <c r="C963" s="13">
        <v>0</v>
      </c>
      <c r="D963" s="13">
        <v>0</v>
      </c>
      <c r="E963" s="13">
        <v>0</v>
      </c>
      <c r="F963" s="13">
        <v>0</v>
      </c>
      <c r="G963" s="13">
        <v>0</v>
      </c>
      <c r="H963" s="13">
        <v>0</v>
      </c>
      <c r="I963" s="13">
        <v>0</v>
      </c>
      <c r="J963" s="13">
        <v>0</v>
      </c>
      <c r="K963" s="13">
        <v>0</v>
      </c>
      <c r="L963" s="13">
        <v>0</v>
      </c>
      <c r="M963" s="13">
        <v>0</v>
      </c>
      <c r="N963" s="13">
        <v>0</v>
      </c>
      <c r="O963" s="13">
        <v>0</v>
      </c>
    </row>
    <row r="964" spans="1:15" ht="12.75" customHeight="1" x14ac:dyDescent="0.2">
      <c r="A964" s="10">
        <v>5490</v>
      </c>
      <c r="B964" s="12" t="s">
        <v>323</v>
      </c>
      <c r="C964" s="13">
        <v>3651.49</v>
      </c>
      <c r="D964" s="13">
        <v>1001.9</v>
      </c>
      <c r="E964" s="13">
        <v>1621.19</v>
      </c>
      <c r="F964" s="13">
        <v>3028.24</v>
      </c>
      <c r="G964" s="13">
        <v>3980.07</v>
      </c>
      <c r="H964" s="13">
        <v>5291.96</v>
      </c>
      <c r="I964" s="13">
        <v>6634.13</v>
      </c>
      <c r="J964" s="13">
        <v>7253.58</v>
      </c>
      <c r="K964" s="13">
        <v>8062.4</v>
      </c>
      <c r="L964" s="13">
        <v>9559.7999999999993</v>
      </c>
      <c r="M964" s="13">
        <v>10458.92</v>
      </c>
      <c r="N964" s="13">
        <v>11535.82</v>
      </c>
      <c r="O964" s="13">
        <v>13085.08</v>
      </c>
    </row>
    <row r="965" spans="1:15" ht="12.75" customHeight="1" x14ac:dyDescent="0.2">
      <c r="A965" s="10">
        <v>549005</v>
      </c>
      <c r="B965" s="12" t="s">
        <v>555</v>
      </c>
      <c r="C965" s="13">
        <v>3651.49</v>
      </c>
      <c r="D965" s="13">
        <v>1001.9</v>
      </c>
      <c r="E965" s="13">
        <v>1621.19</v>
      </c>
      <c r="F965" s="13">
        <v>3028.24</v>
      </c>
      <c r="G965" s="13">
        <v>3980.07</v>
      </c>
      <c r="H965" s="13">
        <v>5291.96</v>
      </c>
      <c r="I965" s="13">
        <v>6634.13</v>
      </c>
      <c r="J965" s="13">
        <v>7253.58</v>
      </c>
      <c r="K965" s="13">
        <v>8062.4</v>
      </c>
      <c r="L965" s="13">
        <v>9559.7999999999993</v>
      </c>
      <c r="M965" s="13">
        <v>10458.92</v>
      </c>
      <c r="N965" s="13">
        <v>11535.82</v>
      </c>
      <c r="O965" s="13">
        <v>13085.08</v>
      </c>
    </row>
    <row r="966" spans="1:15" ht="12.75" customHeight="1" x14ac:dyDescent="0.2">
      <c r="A966" s="10">
        <v>549010</v>
      </c>
      <c r="B966" s="12" t="s">
        <v>556</v>
      </c>
      <c r="C966" s="13">
        <v>0</v>
      </c>
      <c r="D966" s="13">
        <v>0</v>
      </c>
      <c r="E966" s="13">
        <v>0</v>
      </c>
      <c r="F966" s="13">
        <v>0</v>
      </c>
      <c r="G966" s="13">
        <v>0</v>
      </c>
      <c r="H966" s="13">
        <v>0</v>
      </c>
      <c r="I966" s="13">
        <v>0</v>
      </c>
      <c r="J966" s="13">
        <v>0</v>
      </c>
      <c r="K966" s="13">
        <v>0</v>
      </c>
      <c r="L966" s="13">
        <v>0</v>
      </c>
      <c r="M966" s="13">
        <v>0</v>
      </c>
      <c r="N966" s="13">
        <v>0</v>
      </c>
      <c r="O966" s="13">
        <v>0</v>
      </c>
    </row>
    <row r="967" spans="1:15" ht="12.75" customHeight="1" x14ac:dyDescent="0.2">
      <c r="A967" s="10">
        <v>55</v>
      </c>
      <c r="B967" s="12" t="s">
        <v>361</v>
      </c>
      <c r="C967" s="13">
        <v>411.27</v>
      </c>
      <c r="D967" s="13">
        <v>0</v>
      </c>
      <c r="E967" s="13">
        <v>0</v>
      </c>
      <c r="F967" s="13">
        <v>0</v>
      </c>
      <c r="G967" s="13">
        <v>0</v>
      </c>
      <c r="H967" s="13">
        <v>0</v>
      </c>
      <c r="I967" s="13">
        <v>0</v>
      </c>
      <c r="J967" s="13">
        <v>0</v>
      </c>
      <c r="K967" s="13">
        <v>0</v>
      </c>
      <c r="L967" s="13">
        <v>0</v>
      </c>
      <c r="M967" s="13">
        <v>0</v>
      </c>
      <c r="N967" s="13">
        <v>0</v>
      </c>
      <c r="O967" s="13">
        <v>0</v>
      </c>
    </row>
    <row r="968" spans="1:15" ht="12.75" customHeight="1" x14ac:dyDescent="0.2">
      <c r="A968" s="10">
        <v>5501</v>
      </c>
      <c r="B968" s="12" t="s">
        <v>362</v>
      </c>
      <c r="C968" s="13">
        <v>0</v>
      </c>
      <c r="D968" s="13">
        <v>0</v>
      </c>
      <c r="E968" s="13">
        <v>0</v>
      </c>
      <c r="F968" s="13">
        <v>0</v>
      </c>
      <c r="G968" s="13">
        <v>0</v>
      </c>
      <c r="H968" s="13">
        <v>0</v>
      </c>
      <c r="I968" s="13">
        <v>0</v>
      </c>
      <c r="J968" s="13">
        <v>0</v>
      </c>
      <c r="K968" s="13">
        <v>0</v>
      </c>
      <c r="L968" s="13">
        <v>0</v>
      </c>
      <c r="M968" s="13">
        <v>0</v>
      </c>
      <c r="N968" s="13">
        <v>0</v>
      </c>
      <c r="O968" s="13">
        <v>0</v>
      </c>
    </row>
    <row r="969" spans="1:15" ht="12.75" customHeight="1" x14ac:dyDescent="0.2">
      <c r="A969" s="10">
        <v>5502</v>
      </c>
      <c r="B969" s="12" t="s">
        <v>363</v>
      </c>
      <c r="C969" s="13">
        <v>0</v>
      </c>
      <c r="D969" s="13">
        <v>0</v>
      </c>
      <c r="E969" s="13">
        <v>0</v>
      </c>
      <c r="F969" s="13">
        <v>0</v>
      </c>
      <c r="G969" s="13">
        <v>0</v>
      </c>
      <c r="H969" s="13">
        <v>0</v>
      </c>
      <c r="I969" s="13">
        <v>0</v>
      </c>
      <c r="J969" s="13">
        <v>0</v>
      </c>
      <c r="K969" s="13">
        <v>0</v>
      </c>
      <c r="L969" s="13">
        <v>0</v>
      </c>
      <c r="M969" s="13">
        <v>0</v>
      </c>
      <c r="N969" s="13">
        <v>0</v>
      </c>
      <c r="O969" s="13">
        <v>0</v>
      </c>
    </row>
    <row r="970" spans="1:15" ht="12.75" customHeight="1" x14ac:dyDescent="0.2">
      <c r="A970" s="10">
        <v>5503</v>
      </c>
      <c r="B970" s="12" t="s">
        <v>557</v>
      </c>
      <c r="C970" s="13">
        <v>411.27</v>
      </c>
      <c r="D970" s="13">
        <v>0</v>
      </c>
      <c r="E970" s="13">
        <v>0</v>
      </c>
      <c r="F970" s="13">
        <v>0</v>
      </c>
      <c r="G970" s="13">
        <v>0</v>
      </c>
      <c r="H970" s="13">
        <v>0</v>
      </c>
      <c r="I970" s="13">
        <v>0</v>
      </c>
      <c r="J970" s="13">
        <v>0</v>
      </c>
      <c r="K970" s="13">
        <v>0</v>
      </c>
      <c r="L970" s="13">
        <v>0</v>
      </c>
      <c r="M970" s="13">
        <v>0</v>
      </c>
      <c r="N970" s="13">
        <v>0</v>
      </c>
      <c r="O970" s="13">
        <v>0</v>
      </c>
    </row>
    <row r="971" spans="1:15" ht="12.75" customHeight="1" x14ac:dyDescent="0.2">
      <c r="A971" s="10">
        <v>5590</v>
      </c>
      <c r="B971" s="12" t="s">
        <v>43</v>
      </c>
      <c r="C971" s="13">
        <v>0</v>
      </c>
      <c r="D971" s="13">
        <v>0</v>
      </c>
      <c r="E971" s="13">
        <v>0</v>
      </c>
      <c r="F971" s="13">
        <v>0</v>
      </c>
      <c r="G971" s="13">
        <v>0</v>
      </c>
      <c r="H971" s="13">
        <v>0</v>
      </c>
      <c r="I971" s="13">
        <v>0</v>
      </c>
      <c r="J971" s="13">
        <v>0</v>
      </c>
      <c r="K971" s="13">
        <v>0</v>
      </c>
      <c r="L971" s="13">
        <v>0</v>
      </c>
      <c r="M971" s="13">
        <v>0</v>
      </c>
      <c r="N971" s="13">
        <v>0</v>
      </c>
      <c r="O971" s="13">
        <v>0</v>
      </c>
    </row>
    <row r="972" spans="1:15" ht="12.75" customHeight="1" x14ac:dyDescent="0.2">
      <c r="A972" s="10">
        <v>56</v>
      </c>
      <c r="B972" s="12" t="s">
        <v>364</v>
      </c>
      <c r="C972" s="13">
        <v>32661.759999999998</v>
      </c>
      <c r="D972" s="13">
        <v>2608.79</v>
      </c>
      <c r="E972" s="13">
        <v>7420.99</v>
      </c>
      <c r="F972" s="13">
        <v>10055.56</v>
      </c>
      <c r="G972" s="13">
        <v>18276.77</v>
      </c>
      <c r="H972" s="13">
        <v>25954.720000000001</v>
      </c>
      <c r="I972" s="13">
        <v>26770.26</v>
      </c>
      <c r="J972" s="13">
        <v>34116.54</v>
      </c>
      <c r="K972" s="13">
        <v>39918.15</v>
      </c>
      <c r="L972" s="13">
        <v>43497.68</v>
      </c>
      <c r="M972" s="13">
        <v>47205.22</v>
      </c>
      <c r="N972" s="13">
        <v>50920.88</v>
      </c>
      <c r="O972" s="13">
        <v>55146.03</v>
      </c>
    </row>
    <row r="973" spans="1:15" ht="12.75" customHeight="1" x14ac:dyDescent="0.2">
      <c r="A973" s="10">
        <v>5601</v>
      </c>
      <c r="B973" s="12" t="s">
        <v>365</v>
      </c>
      <c r="C973" s="13">
        <v>0</v>
      </c>
      <c r="D973" s="13">
        <v>0</v>
      </c>
      <c r="E973" s="13">
        <v>0</v>
      </c>
      <c r="F973" s="13">
        <v>0</v>
      </c>
      <c r="G973" s="13">
        <v>0</v>
      </c>
      <c r="H973" s="13">
        <v>0</v>
      </c>
      <c r="I973" s="13">
        <v>0</v>
      </c>
      <c r="J973" s="13">
        <v>0</v>
      </c>
      <c r="K973" s="13">
        <v>0</v>
      </c>
      <c r="L973" s="13">
        <v>0</v>
      </c>
      <c r="M973" s="13">
        <v>0</v>
      </c>
      <c r="N973" s="13">
        <v>0</v>
      </c>
      <c r="O973" s="13">
        <v>0</v>
      </c>
    </row>
    <row r="974" spans="1:15" ht="12.75" customHeight="1" x14ac:dyDescent="0.2">
      <c r="A974" s="10">
        <v>5602</v>
      </c>
      <c r="B974" s="12" t="s">
        <v>366</v>
      </c>
      <c r="C974" s="13">
        <v>0</v>
      </c>
      <c r="D974" s="13">
        <v>0</v>
      </c>
      <c r="E974" s="13">
        <v>0</v>
      </c>
      <c r="F974" s="13">
        <v>0</v>
      </c>
      <c r="G974" s="13">
        <v>0</v>
      </c>
      <c r="H974" s="13">
        <v>0</v>
      </c>
      <c r="I974" s="13">
        <v>0</v>
      </c>
      <c r="J974" s="13">
        <v>0</v>
      </c>
      <c r="K974" s="13">
        <v>0</v>
      </c>
      <c r="L974" s="13">
        <v>0</v>
      </c>
      <c r="M974" s="13">
        <v>0</v>
      </c>
      <c r="N974" s="13">
        <v>0</v>
      </c>
      <c r="O974" s="13">
        <v>0</v>
      </c>
    </row>
    <row r="975" spans="1:15" ht="12.75" customHeight="1" x14ac:dyDescent="0.2">
      <c r="A975" s="10">
        <v>5603</v>
      </c>
      <c r="B975" s="12" t="s">
        <v>119</v>
      </c>
      <c r="C975" s="13">
        <v>0</v>
      </c>
      <c r="D975" s="13">
        <v>0</v>
      </c>
      <c r="E975" s="13">
        <v>0</v>
      </c>
      <c r="F975" s="13">
        <v>0</v>
      </c>
      <c r="G975" s="13">
        <v>0</v>
      </c>
      <c r="H975" s="13">
        <v>0</v>
      </c>
      <c r="I975" s="13">
        <v>0</v>
      </c>
      <c r="J975" s="13">
        <v>0</v>
      </c>
      <c r="K975" s="13">
        <v>0</v>
      </c>
      <c r="L975" s="13">
        <v>0</v>
      </c>
      <c r="M975" s="13">
        <v>0</v>
      </c>
      <c r="N975" s="13">
        <v>0</v>
      </c>
      <c r="O975" s="13">
        <v>0</v>
      </c>
    </row>
    <row r="976" spans="1:15" ht="12.75" customHeight="1" x14ac:dyDescent="0.2">
      <c r="A976" s="10">
        <v>5604</v>
      </c>
      <c r="B976" s="12" t="s">
        <v>367</v>
      </c>
      <c r="C976" s="13">
        <v>6195.71</v>
      </c>
      <c r="D976" s="13">
        <v>618.03</v>
      </c>
      <c r="E976" s="13">
        <v>3396.04</v>
      </c>
      <c r="F976" s="13">
        <v>5879.18</v>
      </c>
      <c r="G976" s="13">
        <v>7421.62</v>
      </c>
      <c r="H976" s="13">
        <v>10258.24</v>
      </c>
      <c r="I976" s="13">
        <v>12956.49</v>
      </c>
      <c r="J976" s="13">
        <v>14325.07</v>
      </c>
      <c r="K976" s="13">
        <v>15801.85</v>
      </c>
      <c r="L976" s="13">
        <v>16021.23</v>
      </c>
      <c r="M976" s="13">
        <v>16844.11</v>
      </c>
      <c r="N976" s="13">
        <v>17183.18</v>
      </c>
      <c r="O976" s="13">
        <v>18561.18</v>
      </c>
    </row>
    <row r="977" spans="1:15" ht="12.75" customHeight="1" x14ac:dyDescent="0.2">
      <c r="A977" s="10">
        <v>560405</v>
      </c>
      <c r="B977" s="12" t="s">
        <v>368</v>
      </c>
      <c r="C977" s="13">
        <v>6195.71</v>
      </c>
      <c r="D977" s="13">
        <v>618.03</v>
      </c>
      <c r="E977" s="13">
        <v>3396.04</v>
      </c>
      <c r="F977" s="13">
        <v>5879.18</v>
      </c>
      <c r="G977" s="13">
        <v>7421.62</v>
      </c>
      <c r="H977" s="13">
        <v>10258.24</v>
      </c>
      <c r="I977" s="13">
        <v>12956.49</v>
      </c>
      <c r="J977" s="13">
        <v>14325.07</v>
      </c>
      <c r="K977" s="13">
        <v>15801.85</v>
      </c>
      <c r="L977" s="13">
        <v>16021.23</v>
      </c>
      <c r="M977" s="13">
        <v>16844.11</v>
      </c>
      <c r="N977" s="13">
        <v>17183.18</v>
      </c>
      <c r="O977" s="13">
        <v>18561.18</v>
      </c>
    </row>
    <row r="978" spans="1:15" ht="12.75" customHeight="1" x14ac:dyDescent="0.2">
      <c r="A978" s="10">
        <v>560410</v>
      </c>
      <c r="B978" s="12" t="s">
        <v>369</v>
      </c>
      <c r="C978" s="13">
        <v>0</v>
      </c>
      <c r="D978" s="13">
        <v>0</v>
      </c>
      <c r="E978" s="13">
        <v>0</v>
      </c>
      <c r="F978" s="13">
        <v>0</v>
      </c>
      <c r="G978" s="13">
        <v>0</v>
      </c>
      <c r="H978" s="13">
        <v>0</v>
      </c>
      <c r="I978" s="13">
        <v>0</v>
      </c>
      <c r="J978" s="13">
        <v>0</v>
      </c>
      <c r="K978" s="13">
        <v>0</v>
      </c>
      <c r="L978" s="13">
        <v>0</v>
      </c>
      <c r="M978" s="13">
        <v>0</v>
      </c>
      <c r="N978" s="13">
        <v>0</v>
      </c>
      <c r="O978" s="13">
        <v>0</v>
      </c>
    </row>
    <row r="979" spans="1:15" ht="12.75" customHeight="1" x14ac:dyDescent="0.2">
      <c r="A979" s="10">
        <v>560415</v>
      </c>
      <c r="B979" s="12" t="s">
        <v>370</v>
      </c>
      <c r="C979" s="13">
        <v>0</v>
      </c>
      <c r="D979" s="13">
        <v>0</v>
      </c>
      <c r="E979" s="13">
        <v>0</v>
      </c>
      <c r="F979" s="13">
        <v>0</v>
      </c>
      <c r="G979" s="13">
        <v>0</v>
      </c>
      <c r="H979" s="13">
        <v>0</v>
      </c>
      <c r="I979" s="13">
        <v>0</v>
      </c>
      <c r="J979" s="13">
        <v>0</v>
      </c>
      <c r="K979" s="13">
        <v>0</v>
      </c>
      <c r="L979" s="13">
        <v>0</v>
      </c>
      <c r="M979" s="13">
        <v>0</v>
      </c>
      <c r="N979" s="13">
        <v>0</v>
      </c>
      <c r="O979" s="13">
        <v>0</v>
      </c>
    </row>
    <row r="980" spans="1:15" ht="12.75" customHeight="1" x14ac:dyDescent="0.2">
      <c r="A980" s="10">
        <v>560420</v>
      </c>
      <c r="B980" s="12" t="s">
        <v>371</v>
      </c>
      <c r="C980" s="13">
        <v>0</v>
      </c>
      <c r="D980" s="13">
        <v>0</v>
      </c>
      <c r="E980" s="13">
        <v>0</v>
      </c>
      <c r="F980" s="13">
        <v>0</v>
      </c>
      <c r="G980" s="13">
        <v>0</v>
      </c>
      <c r="H980" s="13">
        <v>0</v>
      </c>
      <c r="I980" s="13">
        <v>0</v>
      </c>
      <c r="J980" s="13">
        <v>0</v>
      </c>
      <c r="K980" s="13">
        <v>0</v>
      </c>
      <c r="L980" s="13">
        <v>0</v>
      </c>
      <c r="M980" s="13">
        <v>0</v>
      </c>
      <c r="N980" s="13">
        <v>0</v>
      </c>
      <c r="O980" s="13">
        <v>0</v>
      </c>
    </row>
    <row r="981" spans="1:15" ht="12.75" customHeight="1" x14ac:dyDescent="0.2">
      <c r="A981" s="10">
        <v>5690</v>
      </c>
      <c r="B981" s="12" t="s">
        <v>43</v>
      </c>
      <c r="C981" s="13">
        <v>26466.05</v>
      </c>
      <c r="D981" s="13">
        <v>1990.76</v>
      </c>
      <c r="E981" s="13">
        <v>4024.95</v>
      </c>
      <c r="F981" s="13">
        <v>4176.38</v>
      </c>
      <c r="G981" s="13">
        <v>10855.15</v>
      </c>
      <c r="H981" s="13">
        <v>15696.47</v>
      </c>
      <c r="I981" s="13">
        <v>13813.76</v>
      </c>
      <c r="J981" s="13">
        <v>19791.48</v>
      </c>
      <c r="K981" s="13">
        <v>24116.3</v>
      </c>
      <c r="L981" s="13">
        <v>27476.44</v>
      </c>
      <c r="M981" s="13">
        <v>30361.119999999999</v>
      </c>
      <c r="N981" s="13">
        <v>33737.699999999997</v>
      </c>
      <c r="O981" s="13">
        <v>36584.85</v>
      </c>
    </row>
    <row r="982" spans="1:15" ht="12.75" customHeight="1" x14ac:dyDescent="0.2">
      <c r="A982" s="10">
        <v>59</v>
      </c>
      <c r="B982" s="12" t="s">
        <v>372</v>
      </c>
      <c r="C982" s="13">
        <v>22090.799999999999</v>
      </c>
      <c r="D982" s="13">
        <v>0</v>
      </c>
      <c r="E982" s="13">
        <v>0</v>
      </c>
      <c r="F982" s="13">
        <v>0</v>
      </c>
      <c r="G982" s="13">
        <v>0</v>
      </c>
      <c r="H982" s="13">
        <v>0</v>
      </c>
      <c r="I982" s="13">
        <v>0</v>
      </c>
      <c r="J982" s="13">
        <v>0</v>
      </c>
      <c r="K982" s="13">
        <v>0</v>
      </c>
      <c r="L982" s="13">
        <v>0</v>
      </c>
      <c r="M982" s="13">
        <v>0</v>
      </c>
      <c r="N982" s="13">
        <v>0</v>
      </c>
      <c r="O982" s="13">
        <v>13256.11</v>
      </c>
    </row>
  </sheetData>
  <phoneticPr fontId="5" type="noConversion"/>
  <pageMargins left="0" right="0" top="0" bottom="0" header="0" footer="0"/>
  <pageSetup paperSize="0" fitToWidth="0" fitToHeight="0" orientation="landscape" horizontalDpi="0" verticalDpi="0" copies="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227F42-5079-4E6D-890A-AD42E6F2E1E1}">
  <dimension ref="B2:O20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1.25" x14ac:dyDescent="0.2"/>
  <cols>
    <col min="1" max="1" width="1.42578125" style="1" customWidth="1"/>
    <col min="2" max="2" width="8.5703125" style="2" customWidth="1"/>
    <col min="3" max="3" width="11.140625" style="2" customWidth="1"/>
    <col min="4" max="15" width="11.140625" style="1" customWidth="1"/>
    <col min="16" max="16384" width="11.42578125" style="1"/>
  </cols>
  <sheetData>
    <row r="2" spans="2:15" ht="15.75" x14ac:dyDescent="0.2">
      <c r="B2" s="14" t="s">
        <v>420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4" spans="2:15" x14ac:dyDescent="0.2">
      <c r="B4" s="5" t="s">
        <v>1</v>
      </c>
      <c r="C4" s="7" t="str">
        <f>bal!C1</f>
        <v>dic-2020</v>
      </c>
      <c r="D4" s="7" t="str">
        <f>bal!D1</f>
        <v>ene-2021</v>
      </c>
      <c r="E4" s="7" t="str">
        <f>bal!E1</f>
        <v>feb-2021</v>
      </c>
      <c r="F4" s="7" t="str">
        <f>bal!F1</f>
        <v>mar-2021</v>
      </c>
      <c r="G4" s="7" t="str">
        <f>bal!G1</f>
        <v>abr-2021</v>
      </c>
      <c r="H4" s="7" t="str">
        <f>bal!H1</f>
        <v>may-2021</v>
      </c>
      <c r="I4" s="7" t="str">
        <f>bal!I1</f>
        <v>jun-2021</v>
      </c>
      <c r="J4" s="7" t="str">
        <f>bal!J1</f>
        <v>jul-2021</v>
      </c>
      <c r="K4" s="7" t="str">
        <f>bal!K1</f>
        <v>ago-2021</v>
      </c>
      <c r="L4" s="7" t="str">
        <f>bal!L1</f>
        <v>sep-2021</v>
      </c>
      <c r="M4" s="7" t="str">
        <f>bal!M1</f>
        <v>oct-2021</v>
      </c>
      <c r="N4" s="7" t="str">
        <f>bal!N1</f>
        <v>nov-2021</v>
      </c>
      <c r="O4" s="7" t="str">
        <f>bal!O1</f>
        <v>dic-2021</v>
      </c>
    </row>
    <row r="5" spans="2:15" x14ac:dyDescent="0.2">
      <c r="B5" s="10">
        <v>5</v>
      </c>
      <c r="C5" s="3">
        <f>VLOOKUP($B5,bal!$A:$O,3,FALSE)</f>
        <v>563422.36</v>
      </c>
      <c r="D5" s="3">
        <f>VLOOKUP($B5,bal!$A:$O,3+MONTH(D$4),FALSE)</f>
        <v>47680.22</v>
      </c>
      <c r="E5" s="3">
        <f>VLOOKUP($B5,bal!$A:$O,3+MONTH(E$4),FALSE)</f>
        <v>90934.24</v>
      </c>
      <c r="F5" s="3">
        <f>VLOOKUP($B5,bal!$A:$O,3+MONTH(F$4),FALSE)</f>
        <v>144047.10999999999</v>
      </c>
      <c r="G5" s="3">
        <f>VLOOKUP($B5,bal!$A:$O,3+MONTH(G$4),FALSE)</f>
        <v>199284.66</v>
      </c>
      <c r="H5" s="3">
        <f>VLOOKUP($B5,bal!$A:$O,3+MONTH(H$4),FALSE)</f>
        <v>258320.88</v>
      </c>
      <c r="I5" s="3">
        <f>VLOOKUP($B5,bal!$A:$O,3+MONTH(I$4),FALSE)</f>
        <v>311894.49</v>
      </c>
      <c r="J5" s="3">
        <f>VLOOKUP($B5,bal!$A:$O,3+MONTH(J$4),FALSE)</f>
        <v>374581.77</v>
      </c>
      <c r="K5" s="3">
        <f>VLOOKUP($B5,bal!$A:$O,3+MONTH(K$4),FALSE)</f>
        <v>435893.88</v>
      </c>
      <c r="L5" s="3">
        <f>VLOOKUP($B5,bal!$A:$O,3+MONTH(L$4),FALSE)</f>
        <v>495462.15</v>
      </c>
      <c r="M5" s="3">
        <f>VLOOKUP($B5,bal!$A:$O,3+MONTH(M$4),FALSE)</f>
        <v>557875.80000000005</v>
      </c>
      <c r="N5" s="3">
        <f>VLOOKUP($B5,bal!$A:$O,3+MONTH(N$4),FALSE)</f>
        <v>616115.32999999996</v>
      </c>
      <c r="O5" s="3">
        <f>VLOOKUP($B5,bal!$A:$O,3+MONTH(O$4),FALSE)</f>
        <v>686315.29</v>
      </c>
    </row>
    <row r="6" spans="2:15" x14ac:dyDescent="0.2">
      <c r="B6" s="10">
        <v>4</v>
      </c>
      <c r="C6" s="3">
        <f>VLOOKUP($B6,bal!$A:$O,3,FALSE)</f>
        <v>541331.56000000006</v>
      </c>
      <c r="D6" s="3">
        <f>VLOOKUP($B6,bal!$A:$O,3+MONTH(D$4),FALSE)</f>
        <v>43966.01</v>
      </c>
      <c r="E6" s="3">
        <f>VLOOKUP($B6,bal!$A:$O,3+MONTH(E$4),FALSE)</f>
        <v>83632.94</v>
      </c>
      <c r="F6" s="3">
        <f>VLOOKUP($B6,bal!$A:$O,3+MONTH(F$4),FALSE)</f>
        <v>135313.29999999999</v>
      </c>
      <c r="G6" s="3">
        <f>VLOOKUP($B6,bal!$A:$O,3+MONTH(G$4),FALSE)</f>
        <v>190540.44</v>
      </c>
      <c r="H6" s="3">
        <f>VLOOKUP($B6,bal!$A:$O,3+MONTH(H$4),FALSE)</f>
        <v>249561.59</v>
      </c>
      <c r="I6" s="3">
        <f>VLOOKUP($B6,bal!$A:$O,3+MONTH(I$4),FALSE)</f>
        <v>294527.15999999997</v>
      </c>
      <c r="J6" s="3">
        <f>VLOOKUP($B6,bal!$A:$O,3+MONTH(J$4),FALSE)</f>
        <v>361594.82</v>
      </c>
      <c r="K6" s="3">
        <f>VLOOKUP($B6,bal!$A:$O,3+MONTH(K$4),FALSE)</f>
        <v>424576.89</v>
      </c>
      <c r="L6" s="3">
        <f>VLOOKUP($B6,bal!$A:$O,3+MONTH(L$4),FALSE)</f>
        <v>480774.26</v>
      </c>
      <c r="M6" s="3">
        <f>VLOOKUP($B6,bal!$A:$O,3+MONTH(M$4),FALSE)</f>
        <v>541535.44999999995</v>
      </c>
      <c r="N6" s="3">
        <f>VLOOKUP($B6,bal!$A:$O,3+MONTH(N$4),FALSE)</f>
        <v>602506.5</v>
      </c>
      <c r="O6" s="3">
        <f>VLOOKUP($B6,bal!$A:$O,3+MONTH(O$4),FALSE)</f>
        <v>673059.18</v>
      </c>
    </row>
    <row r="7" spans="2:15" x14ac:dyDescent="0.2">
      <c r="B7" s="10">
        <v>3</v>
      </c>
      <c r="C7" s="3">
        <f>VLOOKUP($B7,bal!$A:$O,3,FALSE)</f>
        <v>921184.36</v>
      </c>
      <c r="D7" s="3">
        <f>VLOOKUP($B7,bal!$A:$O,3+MONTH(D$4),FALSE)</f>
        <v>909496.48</v>
      </c>
      <c r="E7" s="3">
        <f>VLOOKUP($B7,bal!$A:$O,3+MONTH(E$4),FALSE)</f>
        <v>892420.69</v>
      </c>
      <c r="F7" s="3">
        <f>VLOOKUP($B7,bal!$A:$O,3+MONTH(F$4),FALSE)</f>
        <v>882161.78</v>
      </c>
      <c r="G7" s="3">
        <f>VLOOKUP($B7,bal!$A:$O,3+MONTH(G$4),FALSE)</f>
        <v>870658.53</v>
      </c>
      <c r="H7" s="3">
        <f>VLOOKUP($B7,bal!$A:$O,3+MONTH(H$4),FALSE)</f>
        <v>863583.23</v>
      </c>
      <c r="I7" s="3">
        <f>VLOOKUP($B7,bal!$A:$O,3+MONTH(I$4),FALSE)</f>
        <v>855582.43</v>
      </c>
      <c r="J7" s="3">
        <f>VLOOKUP($B7,bal!$A:$O,3+MONTH(J$4),FALSE)</f>
        <v>855420.25</v>
      </c>
      <c r="K7" s="3">
        <f>VLOOKUP($B7,bal!$A:$O,3+MONTH(K$4),FALSE)</f>
        <v>849801.2</v>
      </c>
      <c r="L7" s="3">
        <f>VLOOKUP($B7,bal!$A:$O,3+MONTH(L$4),FALSE)</f>
        <v>852526.65</v>
      </c>
      <c r="M7" s="3">
        <f>VLOOKUP($B7,bal!$A:$O,3+MONTH(M$4),FALSE)</f>
        <v>843752.15</v>
      </c>
      <c r="N7" s="3">
        <f>VLOOKUP($B7,bal!$A:$O,3+MONTH(N$4),FALSE)</f>
        <v>838381.91</v>
      </c>
      <c r="O7" s="3">
        <f>VLOOKUP($B7,bal!$A:$O,3+MONTH(O$4),FALSE)</f>
        <v>853841.22</v>
      </c>
    </row>
    <row r="8" spans="2:15" x14ac:dyDescent="0.2">
      <c r="B8" s="10" t="s">
        <v>418</v>
      </c>
      <c r="C8" s="6"/>
      <c r="D8" s="3">
        <f>(D5-D6)*12/MONTH(D$4)</f>
        <v>44570.51999999999</v>
      </c>
      <c r="E8" s="3">
        <f t="shared" ref="E8:O8" si="0">(E5-E6)*12/MONTH(E$4)</f>
        <v>43807.800000000017</v>
      </c>
      <c r="F8" s="3">
        <f t="shared" si="0"/>
        <v>34935.239999999991</v>
      </c>
      <c r="G8" s="3">
        <f t="shared" si="0"/>
        <v>26232.660000000003</v>
      </c>
      <c r="H8" s="3">
        <f t="shared" si="0"/>
        <v>21022.29600000002</v>
      </c>
      <c r="I8" s="3">
        <f t="shared" si="0"/>
        <v>34734.660000000033</v>
      </c>
      <c r="J8" s="3">
        <f t="shared" si="0"/>
        <v>22263.342857142878</v>
      </c>
      <c r="K8" s="3">
        <f t="shared" si="0"/>
        <v>16975.484999999986</v>
      </c>
      <c r="L8" s="3">
        <f t="shared" si="0"/>
        <v>19583.853333333351</v>
      </c>
      <c r="M8" s="3">
        <f t="shared" si="0"/>
        <v>19608.420000000111</v>
      </c>
      <c r="N8" s="3">
        <f t="shared" si="0"/>
        <v>14845.996363636317</v>
      </c>
      <c r="O8" s="3">
        <f t="shared" si="0"/>
        <v>13256.109999999986</v>
      </c>
    </row>
    <row r="9" spans="2:15" x14ac:dyDescent="0.2">
      <c r="B9" s="10" t="s">
        <v>419</v>
      </c>
      <c r="C9" s="6"/>
      <c r="D9" s="3">
        <f>AVERAGE($C7:D7)</f>
        <v>915340.41999999993</v>
      </c>
      <c r="E9" s="3">
        <f>AVERAGE($C7:E7)</f>
        <v>907700.50999999989</v>
      </c>
      <c r="F9" s="3">
        <f>AVERAGE($C7:F7)</f>
        <v>901315.8274999999</v>
      </c>
      <c r="G9" s="3">
        <f>AVERAGE($C7:G7)</f>
        <v>895184.36800000002</v>
      </c>
      <c r="H9" s="3">
        <f>AVERAGE($C7:H7)</f>
        <v>889917.51166666672</v>
      </c>
      <c r="I9" s="3">
        <f>AVERAGE($C7:I7)</f>
        <v>885012.5</v>
      </c>
      <c r="J9" s="3">
        <f>AVERAGE($C7:J7)</f>
        <v>881313.46875</v>
      </c>
      <c r="K9" s="3">
        <f>AVERAGE($C7:K7)</f>
        <v>877812.10555555555</v>
      </c>
      <c r="L9" s="3">
        <f>AVERAGE($C7:L7)</f>
        <v>875283.55999999994</v>
      </c>
      <c r="M9" s="3">
        <f>AVERAGE($C7:M7)</f>
        <v>872417.06818181823</v>
      </c>
      <c r="N9" s="3">
        <f>AVERAGE($C7:N7)</f>
        <v>869580.80500000005</v>
      </c>
      <c r="O9" s="3">
        <f>AVERAGE($C7:O7)</f>
        <v>868370.06769230776</v>
      </c>
    </row>
    <row r="10" spans="2:15" x14ac:dyDescent="0.2">
      <c r="D10" s="8">
        <f>D8/D9</f>
        <v>4.8692834956419816E-2</v>
      </c>
      <c r="E10" s="8">
        <f t="shared" ref="E10:O10" si="1">E8/E9</f>
        <v>4.8262394388210735E-2</v>
      </c>
      <c r="F10" s="8">
        <f t="shared" si="1"/>
        <v>3.8760264642085179E-2</v>
      </c>
      <c r="G10" s="8">
        <f t="shared" si="1"/>
        <v>2.9304198037560014E-2</v>
      </c>
      <c r="H10" s="8">
        <f t="shared" si="1"/>
        <v>2.3622746742705147E-2</v>
      </c>
      <c r="I10" s="8">
        <f t="shared" si="1"/>
        <v>3.9247649044505055E-2</v>
      </c>
      <c r="J10" s="8">
        <f t="shared" si="1"/>
        <v>2.5261548412189607E-2</v>
      </c>
      <c r="K10" s="8">
        <f t="shared" si="1"/>
        <v>1.9338403848117847E-2</v>
      </c>
      <c r="L10" s="8">
        <f t="shared" si="1"/>
        <v>2.2374295860570433E-2</v>
      </c>
      <c r="M10" s="8">
        <f t="shared" si="1"/>
        <v>2.2475970169709668E-2</v>
      </c>
      <c r="N10" s="8">
        <f t="shared" si="1"/>
        <v>1.7072589779205529E-2</v>
      </c>
      <c r="O10" s="8">
        <f t="shared" si="1"/>
        <v>1.5265507752044102E-2</v>
      </c>
    </row>
    <row r="12" spans="2:15" x14ac:dyDescent="0.2">
      <c r="B12" s="5" t="s">
        <v>435</v>
      </c>
      <c r="C12" s="21" t="s">
        <v>430</v>
      </c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3"/>
    </row>
    <row r="20" spans="6:6" x14ac:dyDescent="0.2">
      <c r="F20" s="2"/>
    </row>
  </sheetData>
  <mergeCells count="2">
    <mergeCell ref="B2:O2"/>
    <mergeCell ref="C12:O1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F5F19-A5C1-41F9-A546-340C2E2662F4}">
  <dimension ref="B2:O12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1.25" x14ac:dyDescent="0.2"/>
  <cols>
    <col min="1" max="1" width="1.42578125" style="1" customWidth="1"/>
    <col min="2" max="2" width="8.5703125" style="2" customWidth="1"/>
    <col min="3" max="3" width="11.140625" style="2" customWidth="1"/>
    <col min="4" max="15" width="11.140625" style="1" customWidth="1"/>
    <col min="16" max="16384" width="11.42578125" style="1"/>
  </cols>
  <sheetData>
    <row r="2" spans="2:15" ht="15.75" x14ac:dyDescent="0.2">
      <c r="B2" s="14" t="s">
        <v>421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4" spans="2:15" x14ac:dyDescent="0.2">
      <c r="B4" s="5" t="s">
        <v>1</v>
      </c>
      <c r="C4" s="7" t="str">
        <f>bal!C1</f>
        <v>dic-2020</v>
      </c>
      <c r="D4" s="7" t="str">
        <f>bal!D1</f>
        <v>ene-2021</v>
      </c>
      <c r="E4" s="7" t="str">
        <f>bal!E1</f>
        <v>feb-2021</v>
      </c>
      <c r="F4" s="7" t="str">
        <f>bal!F1</f>
        <v>mar-2021</v>
      </c>
      <c r="G4" s="7" t="str">
        <f>bal!G1</f>
        <v>abr-2021</v>
      </c>
      <c r="H4" s="7" t="str">
        <f>bal!H1</f>
        <v>may-2021</v>
      </c>
      <c r="I4" s="7" t="str">
        <f>bal!I1</f>
        <v>jun-2021</v>
      </c>
      <c r="J4" s="7" t="str">
        <f>bal!J1</f>
        <v>jul-2021</v>
      </c>
      <c r="K4" s="7" t="str">
        <f>bal!K1</f>
        <v>ago-2021</v>
      </c>
      <c r="L4" s="7" t="str">
        <f>bal!L1</f>
        <v>sep-2021</v>
      </c>
      <c r="M4" s="7" t="str">
        <f>bal!M1</f>
        <v>oct-2021</v>
      </c>
      <c r="N4" s="7" t="str">
        <f>bal!N1</f>
        <v>nov-2021</v>
      </c>
      <c r="O4" s="7" t="str">
        <f>bal!O1</f>
        <v>dic-2021</v>
      </c>
    </row>
    <row r="5" spans="2:15" x14ac:dyDescent="0.2">
      <c r="B5" s="10">
        <v>5</v>
      </c>
      <c r="C5" s="3">
        <f>VLOOKUP($B5,bal!$A:$O,3,FALSE)</f>
        <v>563422.36</v>
      </c>
      <c r="D5" s="3">
        <f>VLOOKUP($B5,bal!$A:$O,3+MONTH(D$4),FALSE)</f>
        <v>47680.22</v>
      </c>
      <c r="E5" s="3">
        <f>VLOOKUP($B5,bal!$A:$O,3+MONTH(E$4),FALSE)</f>
        <v>90934.24</v>
      </c>
      <c r="F5" s="3">
        <f>VLOOKUP($B5,bal!$A:$O,3+MONTH(F$4),FALSE)</f>
        <v>144047.10999999999</v>
      </c>
      <c r="G5" s="3">
        <f>VLOOKUP($B5,bal!$A:$O,3+MONTH(G$4),FALSE)</f>
        <v>199284.66</v>
      </c>
      <c r="H5" s="3">
        <f>VLOOKUP($B5,bal!$A:$O,3+MONTH(H$4),FALSE)</f>
        <v>258320.88</v>
      </c>
      <c r="I5" s="3">
        <f>VLOOKUP($B5,bal!$A:$O,3+MONTH(I$4),FALSE)</f>
        <v>311894.49</v>
      </c>
      <c r="J5" s="3">
        <f>VLOOKUP($B5,bal!$A:$O,3+MONTH(J$4),FALSE)</f>
        <v>374581.77</v>
      </c>
      <c r="K5" s="3">
        <f>VLOOKUP($B5,bal!$A:$O,3+MONTH(K$4),FALSE)</f>
        <v>435893.88</v>
      </c>
      <c r="L5" s="3">
        <f>VLOOKUP($B5,bal!$A:$O,3+MONTH(L$4),FALSE)</f>
        <v>495462.15</v>
      </c>
      <c r="M5" s="3">
        <f>VLOOKUP($B5,bal!$A:$O,3+MONTH(M$4),FALSE)</f>
        <v>557875.80000000005</v>
      </c>
      <c r="N5" s="3">
        <f>VLOOKUP($B5,bal!$A:$O,3+MONTH(N$4),FALSE)</f>
        <v>616115.32999999996</v>
      </c>
      <c r="O5" s="3">
        <f>VLOOKUP($B5,bal!$A:$O,3+MONTH(O$4),FALSE)</f>
        <v>686315.29</v>
      </c>
    </row>
    <row r="6" spans="2:15" x14ac:dyDescent="0.2">
      <c r="B6" s="10">
        <v>4</v>
      </c>
      <c r="C6" s="3">
        <f>VLOOKUP($B6,bal!$A:$O,3,FALSE)</f>
        <v>541331.56000000006</v>
      </c>
      <c r="D6" s="3">
        <f>VLOOKUP($B6,bal!$A:$O,3+MONTH(D$4),FALSE)</f>
        <v>43966.01</v>
      </c>
      <c r="E6" s="3">
        <f>VLOOKUP($B6,bal!$A:$O,3+MONTH(E$4),FALSE)</f>
        <v>83632.94</v>
      </c>
      <c r="F6" s="3">
        <f>VLOOKUP($B6,bal!$A:$O,3+MONTH(F$4),FALSE)</f>
        <v>135313.29999999999</v>
      </c>
      <c r="G6" s="3">
        <f>VLOOKUP($B6,bal!$A:$O,3+MONTH(G$4),FALSE)</f>
        <v>190540.44</v>
      </c>
      <c r="H6" s="3">
        <f>VLOOKUP($B6,bal!$A:$O,3+MONTH(H$4),FALSE)</f>
        <v>249561.59</v>
      </c>
      <c r="I6" s="3">
        <f>VLOOKUP($B6,bal!$A:$O,3+MONTH(I$4),FALSE)</f>
        <v>294527.15999999997</v>
      </c>
      <c r="J6" s="3">
        <f>VLOOKUP($B6,bal!$A:$O,3+MONTH(J$4),FALSE)</f>
        <v>361594.82</v>
      </c>
      <c r="K6" s="3">
        <f>VLOOKUP($B6,bal!$A:$O,3+MONTH(K$4),FALSE)</f>
        <v>424576.89</v>
      </c>
      <c r="L6" s="3">
        <f>VLOOKUP($B6,bal!$A:$O,3+MONTH(L$4),FALSE)</f>
        <v>480774.26</v>
      </c>
      <c r="M6" s="3">
        <f>VLOOKUP($B6,bal!$A:$O,3+MONTH(M$4),FALSE)</f>
        <v>541535.44999999995</v>
      </c>
      <c r="N6" s="3">
        <f>VLOOKUP($B6,bal!$A:$O,3+MONTH(N$4),FALSE)</f>
        <v>602506.5</v>
      </c>
      <c r="O6" s="3">
        <f>VLOOKUP($B6,bal!$A:$O,3+MONTH(O$4),FALSE)</f>
        <v>673059.18</v>
      </c>
    </row>
    <row r="7" spans="2:15" x14ac:dyDescent="0.2">
      <c r="B7" s="10">
        <v>1</v>
      </c>
      <c r="C7" s="3">
        <f>VLOOKUP($B7,bal!$A:$O,3,FALSE)</f>
        <v>4063962.68</v>
      </c>
      <c r="D7" s="3">
        <f>VLOOKUP($B7,bal!$A:$O,3+MONTH(D$4),FALSE)</f>
        <v>4136532.77</v>
      </c>
      <c r="E7" s="3">
        <f>VLOOKUP($B7,bal!$A:$O,3+MONTH(E$4),FALSE)</f>
        <v>4164389.04</v>
      </c>
      <c r="F7" s="3">
        <f>VLOOKUP($B7,bal!$A:$O,3+MONTH(F$4),FALSE)</f>
        <v>4401167.46</v>
      </c>
      <c r="G7" s="3">
        <f>VLOOKUP($B7,bal!$A:$O,3+MONTH(G$4),FALSE)</f>
        <v>4425929.7</v>
      </c>
      <c r="H7" s="3">
        <f>VLOOKUP($B7,bal!$A:$O,3+MONTH(H$4),FALSE)</f>
        <v>4415789.41</v>
      </c>
      <c r="I7" s="3">
        <f>VLOOKUP($B7,bal!$A:$O,3+MONTH(I$4),FALSE)</f>
        <v>4534887.38</v>
      </c>
      <c r="J7" s="3">
        <f>VLOOKUP($B7,bal!$A:$O,3+MONTH(J$4),FALSE)</f>
        <v>4530187.5199999996</v>
      </c>
      <c r="K7" s="3">
        <f>VLOOKUP($B7,bal!$A:$O,3+MONTH(K$4),FALSE)</f>
        <v>4593209.6399999997</v>
      </c>
      <c r="L7" s="3">
        <f>VLOOKUP($B7,bal!$A:$O,3+MONTH(L$4),FALSE)</f>
        <v>4698406.2699999996</v>
      </c>
      <c r="M7" s="3">
        <f>VLOOKUP($B7,bal!$A:$O,3+MONTH(M$4),FALSE)</f>
        <v>4805923.2</v>
      </c>
      <c r="N7" s="3">
        <f>VLOOKUP($B7,bal!$A:$O,3+MONTH(N$4),FALSE)</f>
        <v>4906935.3899999997</v>
      </c>
      <c r="O7" s="3">
        <f>VLOOKUP($B7,bal!$A:$O,3+MONTH(O$4),FALSE)</f>
        <v>4915731.3600000003</v>
      </c>
    </row>
    <row r="8" spans="2:15" x14ac:dyDescent="0.2">
      <c r="B8" s="10" t="s">
        <v>418</v>
      </c>
      <c r="C8" s="6"/>
      <c r="D8" s="3">
        <f>(D5-D6)*12/MONTH(D$4)</f>
        <v>44570.51999999999</v>
      </c>
      <c r="E8" s="3">
        <f t="shared" ref="E8:O8" si="0">(E5-E6)*12/MONTH(E$4)</f>
        <v>43807.800000000017</v>
      </c>
      <c r="F8" s="3">
        <f t="shared" si="0"/>
        <v>34935.239999999991</v>
      </c>
      <c r="G8" s="3">
        <f t="shared" si="0"/>
        <v>26232.660000000003</v>
      </c>
      <c r="H8" s="3">
        <f t="shared" si="0"/>
        <v>21022.29600000002</v>
      </c>
      <c r="I8" s="3">
        <f t="shared" si="0"/>
        <v>34734.660000000033</v>
      </c>
      <c r="J8" s="3">
        <f t="shared" si="0"/>
        <v>22263.342857142878</v>
      </c>
      <c r="K8" s="3">
        <f t="shared" si="0"/>
        <v>16975.484999999986</v>
      </c>
      <c r="L8" s="3">
        <f t="shared" si="0"/>
        <v>19583.853333333351</v>
      </c>
      <c r="M8" s="3">
        <f t="shared" si="0"/>
        <v>19608.420000000111</v>
      </c>
      <c r="N8" s="3">
        <f t="shared" si="0"/>
        <v>14845.996363636317</v>
      </c>
      <c r="O8" s="3">
        <f t="shared" si="0"/>
        <v>13256.109999999986</v>
      </c>
    </row>
    <row r="9" spans="2:15" x14ac:dyDescent="0.2">
      <c r="B9" s="10" t="s">
        <v>416</v>
      </c>
      <c r="C9" s="6"/>
      <c r="D9" s="3">
        <f>AVERAGE($C7:D7)</f>
        <v>4100247.7250000001</v>
      </c>
      <c r="E9" s="3">
        <f>AVERAGE($C7:E7)</f>
        <v>4121628.1633333336</v>
      </c>
      <c r="F9" s="3">
        <f>AVERAGE($C7:F7)</f>
        <v>4191512.9874999998</v>
      </c>
      <c r="G9" s="3">
        <f>AVERAGE($C7:G7)</f>
        <v>4238396.33</v>
      </c>
      <c r="H9" s="3">
        <f>AVERAGE($C7:H7)</f>
        <v>4267961.8433333328</v>
      </c>
      <c r="I9" s="3">
        <f>AVERAGE($C7:I7)</f>
        <v>4306094.0628571426</v>
      </c>
      <c r="J9" s="3">
        <f>AVERAGE($C7:J7)</f>
        <v>4334105.7449999992</v>
      </c>
      <c r="K9" s="3">
        <f>AVERAGE($C7:K7)</f>
        <v>4362895.0666666664</v>
      </c>
      <c r="L9" s="3">
        <f>AVERAGE($C7:L7)</f>
        <v>4396446.186999999</v>
      </c>
      <c r="M9" s="3">
        <f>AVERAGE($C7:M7)</f>
        <v>4433671.3699999992</v>
      </c>
      <c r="N9" s="3">
        <f>AVERAGE($C7:N7)</f>
        <v>4473110.0383333331</v>
      </c>
      <c r="O9" s="3">
        <f>AVERAGE($C7:O7)</f>
        <v>4507157.8323076917</v>
      </c>
    </row>
    <row r="10" spans="2:15" x14ac:dyDescent="0.2">
      <c r="D10" s="8">
        <f>D8/D9</f>
        <v>1.087020175104176E-2</v>
      </c>
      <c r="E10" s="8">
        <f t="shared" ref="E10:O10" si="1">E8/E9</f>
        <v>1.062876083527409E-2</v>
      </c>
      <c r="F10" s="8">
        <f t="shared" si="1"/>
        <v>8.3347564719910092E-3</v>
      </c>
      <c r="G10" s="8">
        <f t="shared" si="1"/>
        <v>6.1892890512199933E-3</v>
      </c>
      <c r="H10" s="8">
        <f t="shared" si="1"/>
        <v>4.9256054228407386E-3</v>
      </c>
      <c r="I10" s="8">
        <f t="shared" si="1"/>
        <v>8.0663960175902868E-3</v>
      </c>
      <c r="J10" s="8">
        <f t="shared" si="1"/>
        <v>5.1367788805860995E-3</v>
      </c>
      <c r="K10" s="8">
        <f t="shared" si="1"/>
        <v>3.8908762967268828E-3</v>
      </c>
      <c r="L10" s="8">
        <f t="shared" si="1"/>
        <v>4.4544735680471905E-3</v>
      </c>
      <c r="M10" s="8">
        <f t="shared" si="1"/>
        <v>4.4226146603193357E-3</v>
      </c>
      <c r="N10" s="8">
        <f t="shared" si="1"/>
        <v>3.3189428018560192E-3</v>
      </c>
      <c r="O10" s="8">
        <f t="shared" si="1"/>
        <v>2.9411239839392928E-3</v>
      </c>
    </row>
    <row r="12" spans="2:15" x14ac:dyDescent="0.2">
      <c r="B12" s="5" t="s">
        <v>435</v>
      </c>
      <c r="C12" s="15" t="s">
        <v>431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7"/>
    </row>
  </sheetData>
  <mergeCells count="2">
    <mergeCell ref="B2:O2"/>
    <mergeCell ref="C12:O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FFACC-E3A7-4841-9D59-B21FC9613AFD}">
  <dimension ref="B2:O11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1.25" x14ac:dyDescent="0.2"/>
  <cols>
    <col min="1" max="1" width="1.42578125" style="1" customWidth="1"/>
    <col min="2" max="2" width="8.5703125" style="2" customWidth="1"/>
    <col min="3" max="3" width="11.140625" style="2" customWidth="1"/>
    <col min="4" max="15" width="11.140625" style="1" customWidth="1"/>
    <col min="16" max="16384" width="11.42578125" style="1"/>
  </cols>
  <sheetData>
    <row r="2" spans="2:15" ht="15.75" x14ac:dyDescent="0.2">
      <c r="B2" s="14" t="s">
        <v>422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4" spans="2:15" x14ac:dyDescent="0.2">
      <c r="B4" s="5" t="s">
        <v>1</v>
      </c>
      <c r="C4" s="7" t="str">
        <f>bal!C1</f>
        <v>dic-2020</v>
      </c>
      <c r="D4" s="7" t="str">
        <f>bal!D1</f>
        <v>ene-2021</v>
      </c>
      <c r="E4" s="7" t="str">
        <f>bal!E1</f>
        <v>feb-2021</v>
      </c>
      <c r="F4" s="7" t="str">
        <f>bal!F1</f>
        <v>mar-2021</v>
      </c>
      <c r="G4" s="7" t="str">
        <f>bal!G1</f>
        <v>abr-2021</v>
      </c>
      <c r="H4" s="7" t="str">
        <f>bal!H1</f>
        <v>may-2021</v>
      </c>
      <c r="I4" s="7" t="str">
        <f>bal!I1</f>
        <v>jun-2021</v>
      </c>
      <c r="J4" s="7" t="str">
        <f>bal!J1</f>
        <v>jul-2021</v>
      </c>
      <c r="K4" s="7" t="str">
        <f>bal!K1</f>
        <v>ago-2021</v>
      </c>
      <c r="L4" s="7" t="str">
        <f>bal!L1</f>
        <v>sep-2021</v>
      </c>
      <c r="M4" s="7" t="str">
        <f>bal!M1</f>
        <v>oct-2021</v>
      </c>
      <c r="N4" s="7" t="str">
        <f>bal!N1</f>
        <v>nov-2021</v>
      </c>
      <c r="O4" s="7" t="str">
        <f>bal!O1</f>
        <v>dic-2021</v>
      </c>
    </row>
    <row r="5" spans="2:15" x14ac:dyDescent="0.2">
      <c r="B5" s="10">
        <v>5</v>
      </c>
      <c r="C5" s="3">
        <f>VLOOKUP($B5,bal!$A:$O,3,FALSE)</f>
        <v>563422.36</v>
      </c>
      <c r="D5" s="3">
        <f>VLOOKUP($B5,bal!$A:$O,3+MONTH(D$4),FALSE)</f>
        <v>47680.22</v>
      </c>
      <c r="E5" s="3">
        <f>VLOOKUP($B5,bal!$A:$O,3+MONTH(E$4),FALSE)</f>
        <v>90934.24</v>
      </c>
      <c r="F5" s="3">
        <f>VLOOKUP($B5,bal!$A:$O,3+MONTH(F$4),FALSE)</f>
        <v>144047.10999999999</v>
      </c>
      <c r="G5" s="3">
        <f>VLOOKUP($B5,bal!$A:$O,3+MONTH(G$4),FALSE)</f>
        <v>199284.66</v>
      </c>
      <c r="H5" s="3">
        <f>VLOOKUP($B5,bal!$A:$O,3+MONTH(H$4),FALSE)</f>
        <v>258320.88</v>
      </c>
      <c r="I5" s="3">
        <f>VLOOKUP($B5,bal!$A:$O,3+MONTH(I$4),FALSE)</f>
        <v>311894.49</v>
      </c>
      <c r="J5" s="3">
        <f>VLOOKUP($B5,bal!$A:$O,3+MONTH(J$4),FALSE)</f>
        <v>374581.77</v>
      </c>
      <c r="K5" s="3">
        <f>VLOOKUP($B5,bal!$A:$O,3+MONTH(K$4),FALSE)</f>
        <v>435893.88</v>
      </c>
      <c r="L5" s="3">
        <f>VLOOKUP($B5,bal!$A:$O,3+MONTH(L$4),FALSE)</f>
        <v>495462.15</v>
      </c>
      <c r="M5" s="3">
        <f>VLOOKUP($B5,bal!$A:$O,3+MONTH(M$4),FALSE)</f>
        <v>557875.80000000005</v>
      </c>
      <c r="N5" s="3">
        <f>VLOOKUP($B5,bal!$A:$O,3+MONTH(N$4),FALSE)</f>
        <v>616115.32999999996</v>
      </c>
      <c r="O5" s="3">
        <f>VLOOKUP($B5,bal!$A:$O,3+MONTH(O$4),FALSE)</f>
        <v>686315.29</v>
      </c>
    </row>
    <row r="6" spans="2:15" x14ac:dyDescent="0.2">
      <c r="B6" s="10">
        <v>4</v>
      </c>
      <c r="C6" s="3">
        <f>VLOOKUP($B6,bal!$A:$O,3,FALSE)</f>
        <v>541331.56000000006</v>
      </c>
      <c r="D6" s="3">
        <f>VLOOKUP($B6,bal!$A:$O,3+MONTH(D$4),FALSE)</f>
        <v>43966.01</v>
      </c>
      <c r="E6" s="3">
        <f>VLOOKUP($B6,bal!$A:$O,3+MONTH(E$4),FALSE)</f>
        <v>83632.94</v>
      </c>
      <c r="F6" s="3">
        <f>VLOOKUP($B6,bal!$A:$O,3+MONTH(F$4),FALSE)</f>
        <v>135313.29999999999</v>
      </c>
      <c r="G6" s="3">
        <f>VLOOKUP($B6,bal!$A:$O,3+MONTH(G$4),FALSE)</f>
        <v>190540.44</v>
      </c>
      <c r="H6" s="3">
        <f>VLOOKUP($B6,bal!$A:$O,3+MONTH(H$4),FALSE)</f>
        <v>249561.59</v>
      </c>
      <c r="I6" s="3">
        <f>VLOOKUP($B6,bal!$A:$O,3+MONTH(I$4),FALSE)</f>
        <v>294527.15999999997</v>
      </c>
      <c r="J6" s="3">
        <f>VLOOKUP($B6,bal!$A:$O,3+MONTH(J$4),FALSE)</f>
        <v>361594.82</v>
      </c>
      <c r="K6" s="3">
        <f>VLOOKUP($B6,bal!$A:$O,3+MONTH(K$4),FALSE)</f>
        <v>424576.89</v>
      </c>
      <c r="L6" s="3">
        <f>VLOOKUP($B6,bal!$A:$O,3+MONTH(L$4),FALSE)</f>
        <v>480774.26</v>
      </c>
      <c r="M6" s="3">
        <f>VLOOKUP($B6,bal!$A:$O,3+MONTH(M$4),FALSE)</f>
        <v>541535.44999999995</v>
      </c>
      <c r="N6" s="3">
        <f>VLOOKUP($B6,bal!$A:$O,3+MONTH(N$4),FALSE)</f>
        <v>602506.5</v>
      </c>
      <c r="O6" s="3">
        <f>VLOOKUP($B6,bal!$A:$O,3+MONTH(O$4),FALSE)</f>
        <v>673059.18</v>
      </c>
    </row>
    <row r="7" spans="2:15" x14ac:dyDescent="0.2">
      <c r="B7" s="10" t="s">
        <v>418</v>
      </c>
      <c r="C7" s="6"/>
      <c r="D7" s="3">
        <f t="shared" ref="D7:O7" si="0">(D5-D6)*12/MONTH(D4)</f>
        <v>44570.51999999999</v>
      </c>
      <c r="E7" s="3">
        <f t="shared" si="0"/>
        <v>43807.800000000017</v>
      </c>
      <c r="F7" s="3">
        <f t="shared" si="0"/>
        <v>34935.239999999991</v>
      </c>
      <c r="G7" s="3">
        <f t="shared" si="0"/>
        <v>26232.660000000003</v>
      </c>
      <c r="H7" s="3">
        <f t="shared" si="0"/>
        <v>21022.29600000002</v>
      </c>
      <c r="I7" s="3">
        <f t="shared" si="0"/>
        <v>34734.660000000033</v>
      </c>
      <c r="J7" s="3">
        <f t="shared" si="0"/>
        <v>22263.342857142878</v>
      </c>
      <c r="K7" s="3">
        <f t="shared" si="0"/>
        <v>16975.484999999986</v>
      </c>
      <c r="L7" s="3">
        <f t="shared" si="0"/>
        <v>19583.853333333351</v>
      </c>
      <c r="M7" s="3">
        <f t="shared" si="0"/>
        <v>19608.420000000111</v>
      </c>
      <c r="N7" s="3">
        <f t="shared" si="0"/>
        <v>14845.996363636317</v>
      </c>
      <c r="O7" s="3">
        <f t="shared" si="0"/>
        <v>13256.109999999986</v>
      </c>
    </row>
    <row r="8" spans="2:15" x14ac:dyDescent="0.2">
      <c r="B8" s="10" t="s">
        <v>423</v>
      </c>
      <c r="C8" s="6"/>
      <c r="D8" s="3">
        <f t="shared" ref="D8:O8" si="1">D5*12/MONTH(D$4)</f>
        <v>572162.64</v>
      </c>
      <c r="E8" s="3">
        <f t="shared" si="1"/>
        <v>545605.44000000006</v>
      </c>
      <c r="F8" s="3">
        <f t="shared" si="1"/>
        <v>576188.43999999994</v>
      </c>
      <c r="G8" s="3">
        <f t="shared" si="1"/>
        <v>597853.98</v>
      </c>
      <c r="H8" s="3">
        <f t="shared" si="1"/>
        <v>619970.11199999996</v>
      </c>
      <c r="I8" s="3">
        <f t="shared" si="1"/>
        <v>623788.98</v>
      </c>
      <c r="J8" s="3">
        <f t="shared" si="1"/>
        <v>642140.17714285722</v>
      </c>
      <c r="K8" s="3">
        <f t="shared" si="1"/>
        <v>653840.82000000007</v>
      </c>
      <c r="L8" s="3">
        <f t="shared" si="1"/>
        <v>660616.20000000007</v>
      </c>
      <c r="M8" s="3">
        <f t="shared" si="1"/>
        <v>669450.96000000008</v>
      </c>
      <c r="N8" s="3">
        <f t="shared" si="1"/>
        <v>672125.81454545446</v>
      </c>
      <c r="O8" s="3">
        <f t="shared" si="1"/>
        <v>686315.29</v>
      </c>
    </row>
    <row r="9" spans="2:15" x14ac:dyDescent="0.2">
      <c r="D9" s="8">
        <f>D7/D8</f>
        <v>7.7898340234168362E-2</v>
      </c>
      <c r="E9" s="8">
        <f t="shared" ref="E9:O9" si="2">E7/E8</f>
        <v>8.029208799677659E-2</v>
      </c>
      <c r="F9" s="8">
        <f t="shared" si="2"/>
        <v>6.0631622529601588E-2</v>
      </c>
      <c r="G9" s="8">
        <f t="shared" si="2"/>
        <v>4.3878038580591208E-2</v>
      </c>
      <c r="H9" s="8">
        <f t="shared" si="2"/>
        <v>3.3908563643790655E-2</v>
      </c>
      <c r="I9" s="8">
        <f t="shared" si="2"/>
        <v>5.5683349840518238E-2</v>
      </c>
      <c r="J9" s="8">
        <f t="shared" si="2"/>
        <v>3.4670534019848348E-2</v>
      </c>
      <c r="K9" s="8">
        <f t="shared" si="2"/>
        <v>2.5962718265280509E-2</v>
      </c>
      <c r="L9" s="8">
        <f t="shared" si="2"/>
        <v>2.9644827561499928E-2</v>
      </c>
      <c r="M9" s="8">
        <f t="shared" si="2"/>
        <v>2.9290300816059937E-2</v>
      </c>
      <c r="N9" s="8">
        <f t="shared" si="2"/>
        <v>2.2088121066554146E-2</v>
      </c>
      <c r="O9" s="8">
        <f t="shared" si="2"/>
        <v>1.9314898259078544E-2</v>
      </c>
    </row>
    <row r="11" spans="2:15" x14ac:dyDescent="0.2">
      <c r="B11" s="5" t="s">
        <v>435</v>
      </c>
      <c r="C11" s="15" t="s">
        <v>432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</sheetData>
  <mergeCells count="2">
    <mergeCell ref="B2:O2"/>
    <mergeCell ref="C11:O1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9F2E5-B911-4E90-9AAC-00CF65F4F439}">
  <dimension ref="B2:O11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1.25" x14ac:dyDescent="0.2"/>
  <cols>
    <col min="1" max="1" width="1.42578125" style="1" customWidth="1"/>
    <col min="2" max="2" width="8.5703125" style="2" customWidth="1"/>
    <col min="3" max="3" width="11.140625" style="2" customWidth="1"/>
    <col min="4" max="15" width="11.140625" style="1" customWidth="1"/>
    <col min="16" max="16384" width="11.42578125" style="1"/>
  </cols>
  <sheetData>
    <row r="2" spans="2:15" ht="15.75" x14ac:dyDescent="0.2">
      <c r="B2" s="14" t="s">
        <v>424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4" spans="2:15" x14ac:dyDescent="0.2">
      <c r="B4" s="5" t="s">
        <v>1</v>
      </c>
      <c r="C4" s="7" t="str">
        <f>bal!C1</f>
        <v>dic-2020</v>
      </c>
      <c r="D4" s="7" t="str">
        <f>bal!D1</f>
        <v>ene-2021</v>
      </c>
      <c r="E4" s="7" t="str">
        <f>bal!E1</f>
        <v>feb-2021</v>
      </c>
      <c r="F4" s="7" t="str">
        <f>bal!F1</f>
        <v>mar-2021</v>
      </c>
      <c r="G4" s="7" t="str">
        <f>bal!G1</f>
        <v>abr-2021</v>
      </c>
      <c r="H4" s="7" t="str">
        <f>bal!H1</f>
        <v>may-2021</v>
      </c>
      <c r="I4" s="7" t="str">
        <f>bal!I1</f>
        <v>jun-2021</v>
      </c>
      <c r="J4" s="7" t="str">
        <f>bal!J1</f>
        <v>jul-2021</v>
      </c>
      <c r="K4" s="7" t="str">
        <f>bal!K1</f>
        <v>ago-2021</v>
      </c>
      <c r="L4" s="7" t="str">
        <f>bal!L1</f>
        <v>sep-2021</v>
      </c>
      <c r="M4" s="7" t="str">
        <f>bal!M1</f>
        <v>oct-2021</v>
      </c>
      <c r="N4" s="7" t="str">
        <f>bal!N1</f>
        <v>nov-2021</v>
      </c>
      <c r="O4" s="7" t="str">
        <f>bal!O1</f>
        <v>dic-2021</v>
      </c>
    </row>
    <row r="5" spans="2:15" x14ac:dyDescent="0.2">
      <c r="B5" s="10">
        <v>3</v>
      </c>
      <c r="C5" s="3">
        <f>VLOOKUP($B5,bal!$A:$O,3,FALSE)</f>
        <v>921184.36</v>
      </c>
      <c r="D5" s="3">
        <f>VLOOKUP($B5,bal!$A:$O,3+MONTH(D$4),FALSE)</f>
        <v>909496.48</v>
      </c>
      <c r="E5" s="3">
        <f>VLOOKUP($B5,bal!$A:$O,3+MONTH(E$4),FALSE)</f>
        <v>892420.69</v>
      </c>
      <c r="F5" s="3">
        <f>VLOOKUP($B5,bal!$A:$O,3+MONTH(F$4),FALSE)</f>
        <v>882161.78</v>
      </c>
      <c r="G5" s="3">
        <f>VLOOKUP($B5,bal!$A:$O,3+MONTH(G$4),FALSE)</f>
        <v>870658.53</v>
      </c>
      <c r="H5" s="3">
        <f>VLOOKUP($B5,bal!$A:$O,3+MONTH(H$4),FALSE)</f>
        <v>863583.23</v>
      </c>
      <c r="I5" s="3">
        <f>VLOOKUP($B5,bal!$A:$O,3+MONTH(I$4),FALSE)</f>
        <v>855582.43</v>
      </c>
      <c r="J5" s="3">
        <f>VLOOKUP($B5,bal!$A:$O,3+MONTH(J$4),FALSE)</f>
        <v>855420.25</v>
      </c>
      <c r="K5" s="3">
        <f>VLOOKUP($B5,bal!$A:$O,3+MONTH(K$4),FALSE)</f>
        <v>849801.2</v>
      </c>
      <c r="L5" s="3">
        <f>VLOOKUP($B5,bal!$A:$O,3+MONTH(L$4),FALSE)</f>
        <v>852526.65</v>
      </c>
      <c r="M5" s="3">
        <f>VLOOKUP($B5,bal!$A:$O,3+MONTH(M$4),FALSE)</f>
        <v>843752.15</v>
      </c>
      <c r="N5" s="3">
        <f>VLOOKUP($B5,bal!$A:$O,3+MONTH(N$4),FALSE)</f>
        <v>838381.91</v>
      </c>
      <c r="O5" s="3">
        <f>VLOOKUP($B5,bal!$A:$O,3+MONTH(O$4),FALSE)</f>
        <v>853841.22</v>
      </c>
    </row>
    <row r="6" spans="2:15" x14ac:dyDescent="0.2">
      <c r="B6" s="10">
        <v>1</v>
      </c>
      <c r="C6" s="3">
        <f>VLOOKUP($B6,bal!$A:$O,3,FALSE)</f>
        <v>4063962.68</v>
      </c>
      <c r="D6" s="3">
        <f>VLOOKUP($B6,bal!$A:$O,3+MONTH(D$4),FALSE)</f>
        <v>4136532.77</v>
      </c>
      <c r="E6" s="3">
        <f>VLOOKUP($B6,bal!$A:$O,3+MONTH(E$4),FALSE)</f>
        <v>4164389.04</v>
      </c>
      <c r="F6" s="3">
        <f>VLOOKUP($B6,bal!$A:$O,3+MONTH(F$4),FALSE)</f>
        <v>4401167.46</v>
      </c>
      <c r="G6" s="3">
        <f>VLOOKUP($B6,bal!$A:$O,3+MONTH(G$4),FALSE)</f>
        <v>4425929.7</v>
      </c>
      <c r="H6" s="3">
        <f>VLOOKUP($B6,bal!$A:$O,3+MONTH(H$4),FALSE)</f>
        <v>4415789.41</v>
      </c>
      <c r="I6" s="3">
        <f>VLOOKUP($B6,bal!$A:$O,3+MONTH(I$4),FALSE)</f>
        <v>4534887.38</v>
      </c>
      <c r="J6" s="3">
        <f>VLOOKUP($B6,bal!$A:$O,3+MONTH(J$4),FALSE)</f>
        <v>4530187.5199999996</v>
      </c>
      <c r="K6" s="3">
        <f>VLOOKUP($B6,bal!$A:$O,3+MONTH(K$4),FALSE)</f>
        <v>4593209.6399999997</v>
      </c>
      <c r="L6" s="3">
        <f>VLOOKUP($B6,bal!$A:$O,3+MONTH(L$4),FALSE)</f>
        <v>4698406.2699999996</v>
      </c>
      <c r="M6" s="3">
        <f>VLOOKUP($B6,bal!$A:$O,3+MONTH(M$4),FALSE)</f>
        <v>4805923.2</v>
      </c>
      <c r="N6" s="3">
        <f>VLOOKUP($B6,bal!$A:$O,3+MONTH(N$4),FALSE)</f>
        <v>4906935.3899999997</v>
      </c>
      <c r="O6" s="3">
        <f>VLOOKUP($B6,bal!$A:$O,3+MONTH(O$4),FALSE)</f>
        <v>4915731.3600000003</v>
      </c>
    </row>
    <row r="7" spans="2:15" x14ac:dyDescent="0.2">
      <c r="B7" s="10" t="s">
        <v>419</v>
      </c>
      <c r="C7" s="6"/>
      <c r="D7" s="3">
        <f>AVERAGE($C5:D5)</f>
        <v>915340.41999999993</v>
      </c>
      <c r="E7" s="3">
        <f>AVERAGE($C5:E5)</f>
        <v>907700.50999999989</v>
      </c>
      <c r="F7" s="3">
        <f>AVERAGE($C5:F5)</f>
        <v>901315.8274999999</v>
      </c>
      <c r="G7" s="3">
        <f>AVERAGE($C5:G5)</f>
        <v>895184.36800000002</v>
      </c>
      <c r="H7" s="3">
        <f>AVERAGE($C5:H5)</f>
        <v>889917.51166666672</v>
      </c>
      <c r="I7" s="3">
        <f>AVERAGE($C5:I5)</f>
        <v>885012.5</v>
      </c>
      <c r="J7" s="3">
        <f>AVERAGE($C5:J5)</f>
        <v>881313.46875</v>
      </c>
      <c r="K7" s="3">
        <f>AVERAGE($C5:K5)</f>
        <v>877812.10555555555</v>
      </c>
      <c r="L7" s="3">
        <f>AVERAGE($C5:L5)</f>
        <v>875283.55999999994</v>
      </c>
      <c r="M7" s="3">
        <f>AVERAGE($C5:M5)</f>
        <v>872417.06818181823</v>
      </c>
      <c r="N7" s="3">
        <f>AVERAGE($C5:N5)</f>
        <v>869580.80500000005</v>
      </c>
      <c r="O7" s="3">
        <f>AVERAGE($C5:O5)</f>
        <v>868370.06769230776</v>
      </c>
    </row>
    <row r="8" spans="2:15" x14ac:dyDescent="0.2">
      <c r="B8" s="10" t="s">
        <v>416</v>
      </c>
      <c r="C8" s="6"/>
      <c r="D8" s="3">
        <f>AVERAGE($C6:D6)</f>
        <v>4100247.7250000001</v>
      </c>
      <c r="E8" s="3">
        <f>AVERAGE($C6:E6)</f>
        <v>4121628.1633333336</v>
      </c>
      <c r="F8" s="3">
        <f>AVERAGE($C6:F6)</f>
        <v>4191512.9874999998</v>
      </c>
      <c r="G8" s="3">
        <f>AVERAGE($C6:G6)</f>
        <v>4238396.33</v>
      </c>
      <c r="H8" s="3">
        <f>AVERAGE($C6:H6)</f>
        <v>4267961.8433333328</v>
      </c>
      <c r="I8" s="3">
        <f>AVERAGE($C6:I6)</f>
        <v>4306094.0628571426</v>
      </c>
      <c r="J8" s="3">
        <f>AVERAGE($C6:J6)</f>
        <v>4334105.7449999992</v>
      </c>
      <c r="K8" s="3">
        <f>AVERAGE($C6:K6)</f>
        <v>4362895.0666666664</v>
      </c>
      <c r="L8" s="3">
        <f>AVERAGE($C6:L6)</f>
        <v>4396446.186999999</v>
      </c>
      <c r="M8" s="3">
        <f>AVERAGE($C6:M6)</f>
        <v>4433671.3699999992</v>
      </c>
      <c r="N8" s="3">
        <f>AVERAGE($C6:N6)</f>
        <v>4473110.0383333331</v>
      </c>
      <c r="O8" s="3">
        <f>AVERAGE($C6:O6)</f>
        <v>4507157.8323076917</v>
      </c>
    </row>
    <row r="9" spans="2:15" x14ac:dyDescent="0.2">
      <c r="D9" s="8">
        <f>D7/D8</f>
        <v>0.22324027263499058</v>
      </c>
      <c r="E9" s="8">
        <f t="shared" ref="E9:O9" si="0">E7/E8</f>
        <v>0.22022862665658427</v>
      </c>
      <c r="F9" s="8">
        <f t="shared" si="0"/>
        <v>0.21503352851056862</v>
      </c>
      <c r="G9" s="8">
        <f t="shared" si="0"/>
        <v>0.2112082727289451</v>
      </c>
      <c r="H9" s="8">
        <f t="shared" si="0"/>
        <v>0.20851112177976497</v>
      </c>
      <c r="I9" s="8">
        <f t="shared" si="0"/>
        <v>0.20552558469026663</v>
      </c>
      <c r="J9" s="8">
        <f t="shared" si="0"/>
        <v>0.20334378545487014</v>
      </c>
      <c r="K9" s="8">
        <f t="shared" si="0"/>
        <v>0.20119945406484885</v>
      </c>
      <c r="L9" s="8">
        <f t="shared" si="0"/>
        <v>0.19908888287730114</v>
      </c>
      <c r="M9" s="8">
        <f t="shared" si="0"/>
        <v>0.19677080130136448</v>
      </c>
      <c r="N9" s="8">
        <f t="shared" si="0"/>
        <v>0.19440183620521956</v>
      </c>
      <c r="O9" s="8">
        <f t="shared" si="0"/>
        <v>0.19266466806814642</v>
      </c>
    </row>
    <row r="11" spans="2:15" x14ac:dyDescent="0.2">
      <c r="B11" s="5" t="s">
        <v>435</v>
      </c>
      <c r="C11" s="15" t="s">
        <v>433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</sheetData>
  <mergeCells count="2">
    <mergeCell ref="B2:O2"/>
    <mergeCell ref="C11:O1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35EE4-7943-4D7A-A17A-3462D638E23C}">
  <dimension ref="B2:O12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1.25" x14ac:dyDescent="0.2"/>
  <cols>
    <col min="1" max="1" width="1.42578125" style="1" customWidth="1"/>
    <col min="2" max="2" width="8.5703125" style="2" customWidth="1"/>
    <col min="3" max="3" width="11.140625" style="2" customWidth="1"/>
    <col min="4" max="15" width="11.140625" style="1" customWidth="1"/>
    <col min="16" max="16384" width="11.42578125" style="1"/>
  </cols>
  <sheetData>
    <row r="2" spans="2:15" ht="15.75" x14ac:dyDescent="0.2">
      <c r="B2" s="14" t="s">
        <v>425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4" spans="2:15" x14ac:dyDescent="0.2">
      <c r="B4" s="5" t="s">
        <v>1</v>
      </c>
      <c r="C4" s="7" t="str">
        <f>bal!C1</f>
        <v>dic-2020</v>
      </c>
      <c r="D4" s="7" t="str">
        <f>bal!D1</f>
        <v>ene-2021</v>
      </c>
      <c r="E4" s="7" t="str">
        <f>bal!E1</f>
        <v>feb-2021</v>
      </c>
      <c r="F4" s="7" t="str">
        <f>bal!F1</f>
        <v>mar-2021</v>
      </c>
      <c r="G4" s="7" t="str">
        <f>bal!G1</f>
        <v>abr-2021</v>
      </c>
      <c r="H4" s="7" t="str">
        <f>bal!H1</f>
        <v>may-2021</v>
      </c>
      <c r="I4" s="7" t="str">
        <f>bal!I1</f>
        <v>jun-2021</v>
      </c>
      <c r="J4" s="7" t="str">
        <f>bal!J1</f>
        <v>jul-2021</v>
      </c>
      <c r="K4" s="7" t="str">
        <f>bal!K1</f>
        <v>ago-2021</v>
      </c>
      <c r="L4" s="7" t="str">
        <f>bal!L1</f>
        <v>sep-2021</v>
      </c>
      <c r="M4" s="7" t="str">
        <f>bal!M1</f>
        <v>oct-2021</v>
      </c>
      <c r="N4" s="7" t="str">
        <f>bal!N1</f>
        <v>nov-2021</v>
      </c>
      <c r="O4" s="7" t="str">
        <f>bal!O1</f>
        <v>dic-2021</v>
      </c>
    </row>
    <row r="5" spans="2:15" x14ac:dyDescent="0.2">
      <c r="B5" s="10">
        <v>11</v>
      </c>
      <c r="C5" s="3">
        <f>VLOOKUP($B5,bal!$A:$O,3,FALSE)</f>
        <v>316654.01</v>
      </c>
      <c r="D5" s="3">
        <f>VLOOKUP($B5,bal!$A:$O,3+MONTH(D$4),FALSE)</f>
        <v>329111.64</v>
      </c>
      <c r="E5" s="3">
        <f>VLOOKUP($B5,bal!$A:$O,3+MONTH(E$4),FALSE)</f>
        <v>304366.71000000002</v>
      </c>
      <c r="F5" s="3">
        <f>VLOOKUP($B5,bal!$A:$O,3+MONTH(F$4),FALSE)</f>
        <v>417566.98</v>
      </c>
      <c r="G5" s="3">
        <f>VLOOKUP($B5,bal!$A:$O,3+MONTH(G$4),FALSE)</f>
        <v>379245.86</v>
      </c>
      <c r="H5" s="3">
        <f>VLOOKUP($B5,bal!$A:$O,3+MONTH(H$4),FALSE)</f>
        <v>324693.53999999998</v>
      </c>
      <c r="I5" s="3">
        <f>VLOOKUP($B5,bal!$A:$O,3+MONTH(I$4),FALSE)</f>
        <v>418272.58</v>
      </c>
      <c r="J5" s="3">
        <f>VLOOKUP($B5,bal!$A:$O,3+MONTH(J$4),FALSE)</f>
        <v>322812.17</v>
      </c>
      <c r="K5" s="3">
        <f>VLOOKUP($B5,bal!$A:$O,3+MONTH(K$4),FALSE)</f>
        <v>351670.64</v>
      </c>
      <c r="L5" s="3">
        <f>VLOOKUP($B5,bal!$A:$O,3+MONTH(L$4),FALSE)</f>
        <v>368628.62</v>
      </c>
      <c r="M5" s="3">
        <f>VLOOKUP($B5,bal!$A:$O,3+MONTH(M$4),FALSE)</f>
        <v>387827.45</v>
      </c>
      <c r="N5" s="3">
        <f>VLOOKUP($B5,bal!$A:$O,3+MONTH(N$4),FALSE)</f>
        <v>414770.51</v>
      </c>
      <c r="O5" s="3">
        <f>VLOOKUP($B5,bal!$A:$O,3+MONTH(O$4),FALSE)</f>
        <v>396342.96</v>
      </c>
    </row>
    <row r="6" spans="2:15" x14ac:dyDescent="0.2">
      <c r="B6" s="10">
        <v>2101</v>
      </c>
      <c r="C6" s="3">
        <f>VLOOKUP($B6,bal!$A:$O,3,FALSE)</f>
        <v>864566.79</v>
      </c>
      <c r="D6" s="3">
        <f>VLOOKUP($B6,bal!$A:$O,3+MONTH(D$4),FALSE)</f>
        <v>873954.32</v>
      </c>
      <c r="E6" s="3">
        <f>VLOOKUP($B6,bal!$A:$O,3+MONTH(E$4),FALSE)</f>
        <v>901921.92</v>
      </c>
      <c r="F6" s="3">
        <f>VLOOKUP($B6,bal!$A:$O,3+MONTH(F$4),FALSE)</f>
        <v>886128.61</v>
      </c>
      <c r="G6" s="3">
        <f>VLOOKUP($B6,bal!$A:$O,3+MONTH(G$4),FALSE)</f>
        <v>925742.28</v>
      </c>
      <c r="H6" s="3">
        <f>VLOOKUP($B6,bal!$A:$O,3+MONTH(H$4),FALSE)</f>
        <v>918937.98</v>
      </c>
      <c r="I6" s="3">
        <f>VLOOKUP($B6,bal!$A:$O,3+MONTH(I$4),FALSE)</f>
        <v>918408.92</v>
      </c>
      <c r="J6" s="3">
        <f>VLOOKUP($B6,bal!$A:$O,3+MONTH(J$4),FALSE)</f>
        <v>927822.85</v>
      </c>
      <c r="K6" s="3">
        <f>VLOOKUP($B6,bal!$A:$O,3+MONTH(K$4),FALSE)</f>
        <v>940152.62</v>
      </c>
      <c r="L6" s="3">
        <f>VLOOKUP($B6,bal!$A:$O,3+MONTH(L$4),FALSE)</f>
        <v>891176.14</v>
      </c>
      <c r="M6" s="3">
        <f>VLOOKUP($B6,bal!$A:$O,3+MONTH(M$4),FALSE)</f>
        <v>962570.13</v>
      </c>
      <c r="N6" s="3">
        <f>VLOOKUP($B6,bal!$A:$O,3+MONTH(N$4),FALSE)</f>
        <v>954943.68</v>
      </c>
      <c r="O6" s="3">
        <f>VLOOKUP($B6,bal!$A:$O,3+MONTH(O$4),FALSE)</f>
        <v>943090.18</v>
      </c>
    </row>
    <row r="7" spans="2:15" x14ac:dyDescent="0.2">
      <c r="B7" s="10">
        <v>2102</v>
      </c>
      <c r="C7" s="3">
        <f>VLOOKUP($B7,bal!$A:$O,3,FALSE)</f>
        <v>0</v>
      </c>
      <c r="D7" s="3">
        <f>VLOOKUP($B7,bal!$A:$O,3+MONTH(D$4),FALSE)</f>
        <v>0</v>
      </c>
      <c r="E7" s="3">
        <f>VLOOKUP($B7,bal!$A:$O,3+MONTH(E$4),FALSE)</f>
        <v>0</v>
      </c>
      <c r="F7" s="3">
        <f>VLOOKUP($B7,bal!$A:$O,3+MONTH(F$4),FALSE)</f>
        <v>0</v>
      </c>
      <c r="G7" s="3">
        <f>VLOOKUP($B7,bal!$A:$O,3+MONTH(G$4),FALSE)</f>
        <v>0</v>
      </c>
      <c r="H7" s="3">
        <f>VLOOKUP($B7,bal!$A:$O,3+MONTH(H$4),FALSE)</f>
        <v>0</v>
      </c>
      <c r="I7" s="3">
        <f>VLOOKUP($B7,bal!$A:$O,3+MONTH(I$4),FALSE)</f>
        <v>0</v>
      </c>
      <c r="J7" s="3">
        <f>VLOOKUP($B7,bal!$A:$O,3+MONTH(J$4),FALSE)</f>
        <v>0</v>
      </c>
      <c r="K7" s="3">
        <f>VLOOKUP($B7,bal!$A:$O,3+MONTH(K$4),FALSE)</f>
        <v>0</v>
      </c>
      <c r="L7" s="3">
        <f>VLOOKUP($B7,bal!$A:$O,3+MONTH(L$4),FALSE)</f>
        <v>0</v>
      </c>
      <c r="M7" s="3">
        <f>VLOOKUP($B7,bal!$A:$O,3+MONTH(M$4),FALSE)</f>
        <v>0</v>
      </c>
      <c r="N7" s="3">
        <f>VLOOKUP($B7,bal!$A:$O,3+MONTH(N$4),FALSE)</f>
        <v>0</v>
      </c>
      <c r="O7" s="3">
        <f>VLOOKUP($B7,bal!$A:$O,3+MONTH(O$4),FALSE)</f>
        <v>0</v>
      </c>
    </row>
    <row r="8" spans="2:15" x14ac:dyDescent="0.2">
      <c r="B8" s="10">
        <v>210305</v>
      </c>
      <c r="C8" s="3">
        <f>VLOOKUP($B8,bal!$A:$O,3,FALSE)</f>
        <v>307599.86</v>
      </c>
      <c r="D8" s="3">
        <f>VLOOKUP($B8,bal!$A:$O,3+MONTH(D$4),FALSE)</f>
        <v>321433.28000000003</v>
      </c>
      <c r="E8" s="3">
        <f>VLOOKUP($B8,bal!$A:$O,3+MONTH(E$4),FALSE)</f>
        <v>282344.40000000002</v>
      </c>
      <c r="F8" s="3">
        <f>VLOOKUP($B8,bal!$A:$O,3+MONTH(F$4),FALSE)</f>
        <v>255191.24</v>
      </c>
      <c r="G8" s="3">
        <f>VLOOKUP($B8,bal!$A:$O,3+MONTH(G$4),FALSE)</f>
        <v>314602.74</v>
      </c>
      <c r="H8" s="3">
        <f>VLOOKUP($B8,bal!$A:$O,3+MONTH(H$4),FALSE)</f>
        <v>502217.86</v>
      </c>
      <c r="I8" s="3">
        <f>VLOOKUP($B8,bal!$A:$O,3+MONTH(I$4),FALSE)</f>
        <v>352871.71</v>
      </c>
      <c r="J8" s="3">
        <f>VLOOKUP($B8,bal!$A:$O,3+MONTH(J$4),FALSE)</f>
        <v>315309.33</v>
      </c>
      <c r="K8" s="3">
        <f>VLOOKUP($B8,bal!$A:$O,3+MONTH(K$4),FALSE)</f>
        <v>366188.41</v>
      </c>
      <c r="L8" s="3">
        <f>VLOOKUP($B8,bal!$A:$O,3+MONTH(L$4),FALSE)</f>
        <v>408207.23</v>
      </c>
      <c r="M8" s="3">
        <f>VLOOKUP($B8,bal!$A:$O,3+MONTH(M$4),FALSE)</f>
        <v>297077.68</v>
      </c>
      <c r="N8" s="3">
        <f>VLOOKUP($B8,bal!$A:$O,3+MONTH(N$4),FALSE)</f>
        <v>539762.15</v>
      </c>
      <c r="O8" s="3">
        <f>VLOOKUP($B8,bal!$A:$O,3+MONTH(O$4),FALSE)</f>
        <v>613806.63</v>
      </c>
    </row>
    <row r="9" spans="2:15" x14ac:dyDescent="0.2">
      <c r="B9" s="10">
        <v>210310</v>
      </c>
      <c r="C9" s="3">
        <f>VLOOKUP($B9,bal!$A:$O,3,FALSE)</f>
        <v>486526.52</v>
      </c>
      <c r="D9" s="3">
        <f>VLOOKUP($B9,bal!$A:$O,3+MONTH(D$4),FALSE)</f>
        <v>432603.7</v>
      </c>
      <c r="E9" s="3">
        <f>VLOOKUP($B9,bal!$A:$O,3+MONTH(E$4),FALSE)</f>
        <v>477774.47</v>
      </c>
      <c r="F9" s="3">
        <f>VLOOKUP($B9,bal!$A:$O,3+MONTH(F$4),FALSE)</f>
        <v>722293.63</v>
      </c>
      <c r="G9" s="3">
        <f>VLOOKUP($B9,bal!$A:$O,3+MONTH(G$4),FALSE)</f>
        <v>766887.81</v>
      </c>
      <c r="H9" s="3">
        <f>VLOOKUP($B9,bal!$A:$O,3+MONTH(H$4),FALSE)</f>
        <v>575077.73</v>
      </c>
      <c r="I9" s="3">
        <f>VLOOKUP($B9,bal!$A:$O,3+MONTH(I$4),FALSE)</f>
        <v>622019.38</v>
      </c>
      <c r="J9" s="3">
        <f>VLOOKUP($B9,bal!$A:$O,3+MONTH(J$4),FALSE)</f>
        <v>686202.38</v>
      </c>
      <c r="K9" s="3">
        <f>VLOOKUP($B9,bal!$A:$O,3+MONTH(K$4),FALSE)</f>
        <v>621633.98</v>
      </c>
      <c r="L9" s="3">
        <f>VLOOKUP($B9,bal!$A:$O,3+MONTH(L$4),FALSE)</f>
        <v>738647.27</v>
      </c>
      <c r="M9" s="3">
        <f>VLOOKUP($B9,bal!$A:$O,3+MONTH(M$4),FALSE)</f>
        <v>1002557.32</v>
      </c>
      <c r="N9" s="3">
        <f>VLOOKUP($B9,bal!$A:$O,3+MONTH(N$4),FALSE)</f>
        <v>764368.41</v>
      </c>
      <c r="O9" s="3">
        <f>VLOOKUP($B9,bal!$A:$O,3+MONTH(O$4),FALSE)</f>
        <v>599376.31999999995</v>
      </c>
    </row>
    <row r="10" spans="2:15" x14ac:dyDescent="0.2">
      <c r="D10" s="8">
        <f>D5/SUM(D6:D9)</f>
        <v>0.20215810735597911</v>
      </c>
      <c r="E10" s="8">
        <f t="shared" ref="E10:O10" si="0">E5/SUM(E6:E9)</f>
        <v>0.18312830336733193</v>
      </c>
      <c r="F10" s="8">
        <f t="shared" si="0"/>
        <v>0.22406308200775624</v>
      </c>
      <c r="G10" s="8">
        <f t="shared" si="0"/>
        <v>0.18893964583072306</v>
      </c>
      <c r="H10" s="8">
        <f t="shared" si="0"/>
        <v>0.16265308072141077</v>
      </c>
      <c r="I10" s="8">
        <f t="shared" si="0"/>
        <v>0.22092250451105208</v>
      </c>
      <c r="J10" s="8">
        <f t="shared" si="0"/>
        <v>0.16731788083451943</v>
      </c>
      <c r="K10" s="8">
        <f t="shared" si="0"/>
        <v>0.18240414848530637</v>
      </c>
      <c r="L10" s="8">
        <f t="shared" si="0"/>
        <v>0.18087491559989499</v>
      </c>
      <c r="M10" s="8">
        <f t="shared" si="0"/>
        <v>0.17143779087796518</v>
      </c>
      <c r="N10" s="8">
        <f t="shared" si="0"/>
        <v>0.18360198290783042</v>
      </c>
      <c r="O10" s="8">
        <f t="shared" si="0"/>
        <v>0.18380925611218837</v>
      </c>
    </row>
    <row r="12" spans="2:15" x14ac:dyDescent="0.2">
      <c r="B12" s="5" t="s">
        <v>435</v>
      </c>
      <c r="C12" s="15" t="s">
        <v>434</v>
      </c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7"/>
    </row>
  </sheetData>
  <mergeCells count="2">
    <mergeCell ref="B2:O2"/>
    <mergeCell ref="C12:O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D3B6FF-7F96-4A92-9E81-CDEFC2049F9A}">
  <dimension ref="B2:O33"/>
  <sheetViews>
    <sheetView tabSelected="1" workbookViewId="0">
      <selection activeCell="D5" sqref="D5"/>
    </sheetView>
  </sheetViews>
  <sheetFormatPr baseColWidth="10" defaultRowHeight="11.25" x14ac:dyDescent="0.2"/>
  <cols>
    <col min="1" max="1" width="1.42578125" style="1" customWidth="1"/>
    <col min="2" max="2" width="4.28515625" style="1" customWidth="1"/>
    <col min="3" max="3" width="30" style="2" customWidth="1"/>
    <col min="4" max="15" width="11.140625" style="1" customWidth="1"/>
    <col min="16" max="16384" width="11.42578125" style="1"/>
  </cols>
  <sheetData>
    <row r="2" spans="2:15" ht="15.75" x14ac:dyDescent="0.2">
      <c r="B2" s="14" t="s">
        <v>374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4" spans="2:15" x14ac:dyDescent="0.2">
      <c r="B4" s="5"/>
      <c r="C4" s="5"/>
      <c r="D4" s="7" t="str">
        <f>bal!D1</f>
        <v>ene-2021</v>
      </c>
      <c r="E4" s="7" t="str">
        <f>bal!E1</f>
        <v>feb-2021</v>
      </c>
      <c r="F4" s="7" t="str">
        <f>bal!F1</f>
        <v>mar-2021</v>
      </c>
      <c r="G4" s="7" t="str">
        <f>bal!G1</f>
        <v>abr-2021</v>
      </c>
      <c r="H4" s="7" t="str">
        <f>bal!H1</f>
        <v>may-2021</v>
      </c>
      <c r="I4" s="7" t="str">
        <f>bal!I1</f>
        <v>jun-2021</v>
      </c>
      <c r="J4" s="7" t="str">
        <f>bal!J1</f>
        <v>jul-2021</v>
      </c>
      <c r="K4" s="7" t="str">
        <f>bal!K1</f>
        <v>ago-2021</v>
      </c>
      <c r="L4" s="7" t="str">
        <f>bal!L1</f>
        <v>sep-2021</v>
      </c>
      <c r="M4" s="7" t="str">
        <f>bal!M1</f>
        <v>oct-2021</v>
      </c>
      <c r="N4" s="7" t="str">
        <f>bal!N1</f>
        <v>nov-2021</v>
      </c>
      <c r="O4" s="7" t="str">
        <f>bal!O1</f>
        <v>dic-2021</v>
      </c>
    </row>
    <row r="5" spans="2:15" x14ac:dyDescent="0.2">
      <c r="B5" s="11" t="s">
        <v>436</v>
      </c>
      <c r="C5" s="6" t="s">
        <v>379</v>
      </c>
      <c r="D5" s="9">
        <f>'01'!D31</f>
        <v>0.91996841112901429</v>
      </c>
      <c r="E5" s="9">
        <f>'01'!E31</f>
        <v>0.90998175569110629</v>
      </c>
      <c r="F5" s="9">
        <f>'01'!F31</f>
        <v>0.91550839558374808</v>
      </c>
      <c r="G5" s="9">
        <f>'01'!G31</f>
        <v>0.91587749123082551</v>
      </c>
      <c r="H5" s="9">
        <f>'01'!H31</f>
        <v>0.91823149464910725</v>
      </c>
      <c r="I5" s="9">
        <f>'01'!I31</f>
        <v>0.91804139356598524</v>
      </c>
      <c r="J5" s="9">
        <f>'01'!J31</f>
        <v>0.92448781899430088</v>
      </c>
      <c r="K5" s="9">
        <f>'01'!K31</f>
        <v>0.92688490917649502</v>
      </c>
      <c r="L5" s="9">
        <f>'01'!L31</f>
        <v>0.93241109607151984</v>
      </c>
      <c r="M5" s="9">
        <f>'01'!M31</f>
        <v>0.93550909843919283</v>
      </c>
      <c r="N5" s="9">
        <f>'01'!N31</f>
        <v>0.9385083221974112</v>
      </c>
      <c r="O5" s="9">
        <f>'01'!O31</f>
        <v>0.94083117064395494</v>
      </c>
    </row>
    <row r="6" spans="2:15" x14ac:dyDescent="0.2">
      <c r="B6" s="11" t="s">
        <v>438</v>
      </c>
      <c r="C6" s="6" t="s">
        <v>380</v>
      </c>
      <c r="D6" s="9">
        <f>'02'!D45</f>
        <v>1.2271498713497897</v>
      </c>
      <c r="E6" s="9">
        <f>'02'!E45</f>
        <v>1.2076060245075968</v>
      </c>
      <c r="F6" s="9">
        <f>'02'!F45</f>
        <v>1.1924737090820225</v>
      </c>
      <c r="G6" s="9">
        <f>'02'!G45</f>
        <v>1.180847176825859</v>
      </c>
      <c r="H6" s="9">
        <f>'02'!H45</f>
        <v>1.1849765871439553</v>
      </c>
      <c r="I6" s="9">
        <f>'02'!I45</f>
        <v>1.1755650524349284</v>
      </c>
      <c r="J6" s="9">
        <f>'02'!J45</f>
        <v>1.1786483796577405</v>
      </c>
      <c r="K6" s="9">
        <f>'02'!K45</f>
        <v>1.1741407215604447</v>
      </c>
      <c r="L6" s="9">
        <f>'02'!L45</f>
        <v>1.178135662118984</v>
      </c>
      <c r="M6" s="9">
        <f>'02'!M45</f>
        <v>1.1752779483532565</v>
      </c>
      <c r="N6" s="9">
        <f>'02'!N45</f>
        <v>1.1711936952034026</v>
      </c>
      <c r="O6" s="9">
        <f>'02'!O45</f>
        <v>1.1751365938703513</v>
      </c>
    </row>
    <row r="7" spans="2:15" x14ac:dyDescent="0.2">
      <c r="B7" s="11" t="s">
        <v>439</v>
      </c>
      <c r="C7" s="6" t="s">
        <v>381</v>
      </c>
      <c r="D7" s="9">
        <f>'03'!D7</f>
        <v>0.81674502242611258</v>
      </c>
      <c r="E7" s="9">
        <f>'03'!E7</f>
        <v>0.82448566813056445</v>
      </c>
      <c r="F7" s="9">
        <f>'03'!F7</f>
        <v>0.80021863335325127</v>
      </c>
      <c r="G7" s="9">
        <f>'03'!G7</f>
        <v>0.81219730851124905</v>
      </c>
      <c r="H7" s="9">
        <f>'03'!H7</f>
        <v>0.82307463797282854</v>
      </c>
      <c r="I7" s="9">
        <f>'03'!I7</f>
        <v>0.81442962978277977</v>
      </c>
      <c r="J7" s="9">
        <f>'03'!J7</f>
        <v>0.83644752745246187</v>
      </c>
      <c r="K7" s="9">
        <f>'03'!K7</f>
        <v>0.83331469277330883</v>
      </c>
      <c r="L7" s="9">
        <f>'03'!L7</f>
        <v>0.83031871571208349</v>
      </c>
      <c r="M7" s="9">
        <f>'03'!M7</f>
        <v>0.82763903717812215</v>
      </c>
      <c r="N7" s="9">
        <f>'03'!N7</f>
        <v>0.82518196759872164</v>
      </c>
      <c r="O7" s="9">
        <f>'03'!O7</f>
        <v>0.83204229655055839</v>
      </c>
    </row>
    <row r="8" spans="2:15" x14ac:dyDescent="0.2">
      <c r="B8" s="11" t="s">
        <v>440</v>
      </c>
      <c r="C8" s="6" t="s">
        <v>382</v>
      </c>
      <c r="D8" s="9">
        <f>'04'!D43</f>
        <v>5.9871172664740881E-2</v>
      </c>
      <c r="E8" s="9">
        <f>'04'!E43</f>
        <v>7.2726443271544317E-2</v>
      </c>
      <c r="F8" s="9">
        <f>'04'!F43</f>
        <v>7.4481211263986838E-2</v>
      </c>
      <c r="G8" s="9">
        <f>'04'!G43</f>
        <v>7.7012075242130204E-2</v>
      </c>
      <c r="H8" s="9">
        <f>'04'!H43</f>
        <v>7.8946086446928299E-2</v>
      </c>
      <c r="I8" s="9">
        <f>'04'!I43</f>
        <v>7.9997110205396141E-2</v>
      </c>
      <c r="J8" s="9">
        <f>'04'!J43</f>
        <v>7.940426518812542E-2</v>
      </c>
      <c r="K8" s="9">
        <f>'04'!K43</f>
        <v>7.7653539223175222E-2</v>
      </c>
      <c r="L8" s="9">
        <f>'04'!L43</f>
        <v>7.6036808163734718E-2</v>
      </c>
      <c r="M8" s="9">
        <f>'04'!M43</f>
        <v>6.9537217446568253E-2</v>
      </c>
      <c r="N8" s="9">
        <f>'04'!N43</f>
        <v>7.191511543440085E-2</v>
      </c>
      <c r="O8" s="9">
        <f>'04'!O43</f>
        <v>6.5811548447056611E-2</v>
      </c>
    </row>
    <row r="9" spans="2:15" x14ac:dyDescent="0.2">
      <c r="B9" s="11" t="s">
        <v>441</v>
      </c>
      <c r="C9" s="6" t="s">
        <v>383</v>
      </c>
      <c r="D9" s="9">
        <f>'05'!D42</f>
        <v>1.1147681130319782</v>
      </c>
      <c r="E9" s="9">
        <f>'05'!E42</f>
        <v>0.90413973139594694</v>
      </c>
      <c r="F9" s="9">
        <f>'05'!F42</f>
        <v>0.87837880302610327</v>
      </c>
      <c r="G9" s="9">
        <f>'05'!G42</f>
        <v>0.85688778412407263</v>
      </c>
      <c r="H9" s="9">
        <f>'05'!H42</f>
        <v>0.89578843502047178</v>
      </c>
      <c r="I9" s="9">
        <f>'05'!I42</f>
        <v>0.93232781643358176</v>
      </c>
      <c r="J9" s="9">
        <f>'05'!J42</f>
        <v>0.96112957245108399</v>
      </c>
      <c r="K9" s="9">
        <f>'05'!K42</f>
        <v>1.0200432244217892</v>
      </c>
      <c r="L9" s="9">
        <f>'05'!L42</f>
        <v>1.0261154279249702</v>
      </c>
      <c r="M9" s="9">
        <f>'05'!M42</f>
        <v>1.0464177484722144</v>
      </c>
      <c r="N9" s="9">
        <f>'05'!N42</f>
        <v>1.0138456608520998</v>
      </c>
      <c r="O9" s="9">
        <f>'05'!O42</f>
        <v>1.088045538755035</v>
      </c>
    </row>
    <row r="11" spans="2:15" ht="15.75" x14ac:dyDescent="0.2">
      <c r="B11" s="14" t="s">
        <v>375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</row>
    <row r="13" spans="2:15" x14ac:dyDescent="0.2">
      <c r="B13" s="5"/>
      <c r="C13" s="5"/>
      <c r="D13" s="7" t="str">
        <f>bal!D1</f>
        <v>ene-2021</v>
      </c>
      <c r="E13" s="7" t="str">
        <f>bal!E1</f>
        <v>feb-2021</v>
      </c>
      <c r="F13" s="7" t="str">
        <f>bal!F1</f>
        <v>mar-2021</v>
      </c>
      <c r="G13" s="7" t="str">
        <f>bal!G1</f>
        <v>abr-2021</v>
      </c>
      <c r="H13" s="7" t="str">
        <f>bal!H1</f>
        <v>may-2021</v>
      </c>
      <c r="I13" s="7" t="str">
        <f>bal!I1</f>
        <v>jun-2021</v>
      </c>
      <c r="J13" s="7" t="str">
        <f>bal!J1</f>
        <v>jul-2021</v>
      </c>
      <c r="K13" s="7" t="str">
        <f>bal!K1</f>
        <v>ago-2021</v>
      </c>
      <c r="L13" s="7" t="str">
        <f>bal!L1</f>
        <v>sep-2021</v>
      </c>
      <c r="M13" s="7" t="str">
        <f>bal!M1</f>
        <v>oct-2021</v>
      </c>
      <c r="N13" s="7" t="str">
        <f>bal!N1</f>
        <v>nov-2021</v>
      </c>
      <c r="O13" s="7" t="str">
        <f>bal!O1</f>
        <v>dic-2021</v>
      </c>
    </row>
    <row r="14" spans="2:15" x14ac:dyDescent="0.2">
      <c r="B14" s="11" t="s">
        <v>442</v>
      </c>
      <c r="C14" s="6" t="s">
        <v>384</v>
      </c>
      <c r="D14" s="9">
        <f>'06'!D14</f>
        <v>0.87717808109361672</v>
      </c>
      <c r="E14" s="9">
        <f>'06'!E14</f>
        <v>0.91621445635232079</v>
      </c>
      <c r="F14" s="9">
        <f>'06'!F14</f>
        <v>0.95038846916067188</v>
      </c>
      <c r="G14" s="9">
        <f>'06'!G14</f>
        <v>1.0520046024297449</v>
      </c>
      <c r="H14" s="9">
        <f>'06'!H14</f>
        <v>1.1260047286447081</v>
      </c>
      <c r="I14" s="9">
        <f>'06'!I14</f>
        <v>0.99567810821019032</v>
      </c>
      <c r="J14" s="9">
        <f>'06'!J14</f>
        <v>1.1060688483621226</v>
      </c>
      <c r="K14" s="9">
        <f>'06'!K14</f>
        <v>1.1500584109736927</v>
      </c>
      <c r="L14" s="9">
        <f>'06'!L14</f>
        <v>1.1132496573175463</v>
      </c>
      <c r="M14" s="9">
        <f>'06'!M14</f>
        <v>1.1028911481063566</v>
      </c>
      <c r="N14" s="9">
        <f>'06'!N14</f>
        <v>1.1265344342318571</v>
      </c>
      <c r="O14" s="9">
        <f>'06'!O14</f>
        <v>1.1045975379052757</v>
      </c>
    </row>
    <row r="15" spans="2:15" x14ac:dyDescent="0.2">
      <c r="B15" s="11" t="s">
        <v>437</v>
      </c>
      <c r="C15" s="6" t="s">
        <v>373</v>
      </c>
      <c r="D15" s="9">
        <f>'07'!D9</f>
        <v>6.7249351379129171E-2</v>
      </c>
      <c r="E15" s="9">
        <f>'07'!E9</f>
        <v>6.4255941949361461E-2</v>
      </c>
      <c r="F15" s="9">
        <f>'07'!F9</f>
        <v>6.6707463589840546E-2</v>
      </c>
      <c r="G15" s="9">
        <f>'07'!G9</f>
        <v>6.5233500709453468E-2</v>
      </c>
      <c r="H15" s="9">
        <f>'07'!H9</f>
        <v>6.1357588847484809E-2</v>
      </c>
      <c r="I15" s="9">
        <f>'07'!I9</f>
        <v>5.1044193831232626E-2</v>
      </c>
      <c r="J15" s="9">
        <f>'07'!J9</f>
        <v>5.6673195650685008E-2</v>
      </c>
      <c r="K15" s="9">
        <f>'07'!K9</f>
        <v>5.8395122070779119E-2</v>
      </c>
      <c r="L15" s="9">
        <f>'07'!L9</f>
        <v>6.0975891723490973E-2</v>
      </c>
      <c r="M15" s="9">
        <f>'07'!M9</f>
        <v>6.2574873247766227E-2</v>
      </c>
      <c r="N15" s="9">
        <f>'07'!N9</f>
        <v>6.42029788290015E-2</v>
      </c>
      <c r="O15" s="9">
        <f>'07'!O9</f>
        <v>6.7903031441723605E-2</v>
      </c>
    </row>
    <row r="16" spans="2:15" x14ac:dyDescent="0.2">
      <c r="B16" s="11" t="s">
        <v>443</v>
      </c>
      <c r="C16" s="6" t="s">
        <v>385</v>
      </c>
      <c r="D16" s="9">
        <f>'08'!D9</f>
        <v>1.3106499864833276</v>
      </c>
      <c r="E16" s="9">
        <f>'08'!E9</f>
        <v>1.305579949746392</v>
      </c>
      <c r="F16" s="9">
        <f>'08'!F9</f>
        <v>1.2207163538005963</v>
      </c>
      <c r="G16" s="9">
        <f>'08'!G9</f>
        <v>1.2175068173707895</v>
      </c>
      <c r="H16" s="9">
        <f>'08'!H9</f>
        <v>1.2309366129670873</v>
      </c>
      <c r="I16" s="9">
        <f>'08'!I9</f>
        <v>1.2761790264984862</v>
      </c>
      <c r="J16" s="9">
        <f>'08'!J9</f>
        <v>1.2987816151527709</v>
      </c>
      <c r="K16" s="9">
        <f>'08'!K9</f>
        <v>1.2785328508127076</v>
      </c>
      <c r="L16" s="9">
        <f>'08'!L9</f>
        <v>1.2924279108776728</v>
      </c>
      <c r="M16" s="9">
        <f>'08'!M9</f>
        <v>1.2648653959800389</v>
      </c>
      <c r="N16" s="9">
        <f>'08'!N9</f>
        <v>1.2715290076262451</v>
      </c>
      <c r="O16" s="9">
        <f>'08'!O9</f>
        <v>1.2737217144551944</v>
      </c>
    </row>
    <row r="18" spans="2:15" ht="15.75" x14ac:dyDescent="0.2">
      <c r="B18" s="14" t="s">
        <v>376</v>
      </c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</row>
    <row r="20" spans="2:15" x14ac:dyDescent="0.2">
      <c r="B20" s="5"/>
      <c r="C20" s="5"/>
      <c r="D20" s="7" t="str">
        <f>bal!D1</f>
        <v>ene-2021</v>
      </c>
      <c r="E20" s="7" t="str">
        <f>bal!E1</f>
        <v>feb-2021</v>
      </c>
      <c r="F20" s="7" t="str">
        <f>bal!F1</f>
        <v>mar-2021</v>
      </c>
      <c r="G20" s="7" t="str">
        <f>bal!G1</f>
        <v>abr-2021</v>
      </c>
      <c r="H20" s="7" t="str">
        <f>bal!H1</f>
        <v>may-2021</v>
      </c>
      <c r="I20" s="7" t="str">
        <f>bal!I1</f>
        <v>jun-2021</v>
      </c>
      <c r="J20" s="7" t="str">
        <f>bal!J1</f>
        <v>jul-2021</v>
      </c>
      <c r="K20" s="7" t="str">
        <f>bal!K1</f>
        <v>ago-2021</v>
      </c>
      <c r="L20" s="7" t="str">
        <f>bal!L1</f>
        <v>sep-2021</v>
      </c>
      <c r="M20" s="7" t="str">
        <f>bal!M1</f>
        <v>oct-2021</v>
      </c>
      <c r="N20" s="7" t="str">
        <f>bal!N1</f>
        <v>nov-2021</v>
      </c>
      <c r="O20" s="7" t="str">
        <f>bal!O1</f>
        <v>dic-2021</v>
      </c>
    </row>
    <row r="21" spans="2:15" x14ac:dyDescent="0.2">
      <c r="B21" s="11" t="s">
        <v>444</v>
      </c>
      <c r="C21" s="6" t="s">
        <v>386</v>
      </c>
      <c r="D21" s="9">
        <f>'09'!D10</f>
        <v>4.8692834956419816E-2</v>
      </c>
      <c r="E21" s="9">
        <f>'09'!E10</f>
        <v>4.8262394388210735E-2</v>
      </c>
      <c r="F21" s="9">
        <f>'09'!F10</f>
        <v>3.8760264642085179E-2</v>
      </c>
      <c r="G21" s="9">
        <f>'09'!G10</f>
        <v>2.9304198037560014E-2</v>
      </c>
      <c r="H21" s="9">
        <f>'09'!H10</f>
        <v>2.3622746742705147E-2</v>
      </c>
      <c r="I21" s="9">
        <f>'09'!I10</f>
        <v>3.9247649044505055E-2</v>
      </c>
      <c r="J21" s="9">
        <f>'09'!J10</f>
        <v>2.5261548412189607E-2</v>
      </c>
      <c r="K21" s="9">
        <f>'09'!K10</f>
        <v>1.9338403848117847E-2</v>
      </c>
      <c r="L21" s="9">
        <f>'09'!L10</f>
        <v>2.2374295860570433E-2</v>
      </c>
      <c r="M21" s="9">
        <f>'09'!M10</f>
        <v>2.2475970169709668E-2</v>
      </c>
      <c r="N21" s="9">
        <f>'09'!N10</f>
        <v>1.7072589779205529E-2</v>
      </c>
      <c r="O21" s="9">
        <f>'09'!O10</f>
        <v>1.5265507752044102E-2</v>
      </c>
    </row>
    <row r="22" spans="2:15" x14ac:dyDescent="0.2">
      <c r="B22" s="11" t="s">
        <v>445</v>
      </c>
      <c r="C22" s="6" t="s">
        <v>387</v>
      </c>
      <c r="D22" s="9">
        <f>'10'!D10</f>
        <v>1.087020175104176E-2</v>
      </c>
      <c r="E22" s="9">
        <f>'10'!E10</f>
        <v>1.062876083527409E-2</v>
      </c>
      <c r="F22" s="9">
        <f>'10'!F10</f>
        <v>8.3347564719910092E-3</v>
      </c>
      <c r="G22" s="9">
        <f>'10'!G10</f>
        <v>6.1892890512199933E-3</v>
      </c>
      <c r="H22" s="9">
        <f>'10'!H10</f>
        <v>4.9256054228407386E-3</v>
      </c>
      <c r="I22" s="9">
        <f>'10'!I10</f>
        <v>8.0663960175902868E-3</v>
      </c>
      <c r="J22" s="9">
        <f>'10'!J10</f>
        <v>5.1367788805860995E-3</v>
      </c>
      <c r="K22" s="9">
        <f>'10'!K10</f>
        <v>3.8908762967268828E-3</v>
      </c>
      <c r="L22" s="9">
        <f>'10'!L10</f>
        <v>4.4544735680471905E-3</v>
      </c>
      <c r="M22" s="9">
        <f>'10'!M10</f>
        <v>4.4226146603193357E-3</v>
      </c>
      <c r="N22" s="9">
        <f>'10'!N10</f>
        <v>3.3189428018560192E-3</v>
      </c>
      <c r="O22" s="9">
        <f>'10'!O10</f>
        <v>2.9411239839392928E-3</v>
      </c>
    </row>
    <row r="23" spans="2:15" x14ac:dyDescent="0.2">
      <c r="B23" s="11" t="s">
        <v>446</v>
      </c>
      <c r="C23" s="6" t="s">
        <v>388</v>
      </c>
      <c r="D23" s="9">
        <f>'11'!D9</f>
        <v>7.7898340234168362E-2</v>
      </c>
      <c r="E23" s="9">
        <f>'11'!E9</f>
        <v>8.029208799677659E-2</v>
      </c>
      <c r="F23" s="9">
        <f>'11'!F9</f>
        <v>6.0631622529601588E-2</v>
      </c>
      <c r="G23" s="9">
        <f>'11'!G9</f>
        <v>4.3878038580591208E-2</v>
      </c>
      <c r="H23" s="9">
        <f>'11'!H9</f>
        <v>3.3908563643790655E-2</v>
      </c>
      <c r="I23" s="9">
        <f>'11'!I9</f>
        <v>5.5683349840518238E-2</v>
      </c>
      <c r="J23" s="9">
        <f>'11'!J9</f>
        <v>3.4670534019848348E-2</v>
      </c>
      <c r="K23" s="9">
        <f>'11'!K9</f>
        <v>2.5962718265280509E-2</v>
      </c>
      <c r="L23" s="9">
        <f>'11'!L9</f>
        <v>2.9644827561499928E-2</v>
      </c>
      <c r="M23" s="9">
        <f>'11'!M9</f>
        <v>2.9290300816059937E-2</v>
      </c>
      <c r="N23" s="9">
        <f>'11'!N9</f>
        <v>2.2088121066554146E-2</v>
      </c>
      <c r="O23" s="9">
        <f>'11'!O9</f>
        <v>1.9314898259078544E-2</v>
      </c>
    </row>
    <row r="25" spans="2:15" ht="15.75" x14ac:dyDescent="0.2">
      <c r="B25" s="14" t="s">
        <v>377</v>
      </c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7" spans="2:15" x14ac:dyDescent="0.2">
      <c r="B27" s="5"/>
      <c r="C27" s="5"/>
      <c r="D27" s="7" t="str">
        <f>bal!D1</f>
        <v>ene-2021</v>
      </c>
      <c r="E27" s="7" t="str">
        <f>bal!E1</f>
        <v>feb-2021</v>
      </c>
      <c r="F27" s="7" t="str">
        <f>bal!F1</f>
        <v>mar-2021</v>
      </c>
      <c r="G27" s="7" t="str">
        <f>bal!G1</f>
        <v>abr-2021</v>
      </c>
      <c r="H27" s="7" t="str">
        <f>bal!H1</f>
        <v>may-2021</v>
      </c>
      <c r="I27" s="7" t="str">
        <f>bal!I1</f>
        <v>jun-2021</v>
      </c>
      <c r="J27" s="7" t="str">
        <f>bal!J1</f>
        <v>jul-2021</v>
      </c>
      <c r="K27" s="7" t="str">
        <f>bal!K1</f>
        <v>ago-2021</v>
      </c>
      <c r="L27" s="7" t="str">
        <f>bal!L1</f>
        <v>sep-2021</v>
      </c>
      <c r="M27" s="7" t="str">
        <f>bal!M1</f>
        <v>oct-2021</v>
      </c>
      <c r="N27" s="7" t="str">
        <f>bal!N1</f>
        <v>nov-2021</v>
      </c>
      <c r="O27" s="7" t="str">
        <f>bal!O1</f>
        <v>dic-2021</v>
      </c>
    </row>
    <row r="28" spans="2:15" x14ac:dyDescent="0.2">
      <c r="B28" s="11" t="s">
        <v>447</v>
      </c>
      <c r="C28" s="6" t="s">
        <v>389</v>
      </c>
      <c r="D28" s="9">
        <f>'12'!D9</f>
        <v>0.22324027263499058</v>
      </c>
      <c r="E28" s="9">
        <f>'12'!E9</f>
        <v>0.22022862665658427</v>
      </c>
      <c r="F28" s="9">
        <f>'12'!F9</f>
        <v>0.21503352851056862</v>
      </c>
      <c r="G28" s="9">
        <f>'12'!G9</f>
        <v>0.2112082727289451</v>
      </c>
      <c r="H28" s="9">
        <f>'12'!H9</f>
        <v>0.20851112177976497</v>
      </c>
      <c r="I28" s="9">
        <f>'12'!I9</f>
        <v>0.20552558469026663</v>
      </c>
      <c r="J28" s="9">
        <f>'12'!J9</f>
        <v>0.20334378545487014</v>
      </c>
      <c r="K28" s="9">
        <f>'12'!K9</f>
        <v>0.20119945406484885</v>
      </c>
      <c r="L28" s="9">
        <f>'12'!L9</f>
        <v>0.19908888287730114</v>
      </c>
      <c r="M28" s="9">
        <f>'12'!M9</f>
        <v>0.19677080130136448</v>
      </c>
      <c r="N28" s="9">
        <f>'12'!N9</f>
        <v>0.19440183620521956</v>
      </c>
      <c r="O28" s="9">
        <f>'12'!O9</f>
        <v>0.19266466806814642</v>
      </c>
    </row>
    <row r="30" spans="2:15" ht="15.75" x14ac:dyDescent="0.2">
      <c r="B30" s="14" t="s">
        <v>378</v>
      </c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</row>
    <row r="32" spans="2:15" x14ac:dyDescent="0.2">
      <c r="B32" s="5"/>
      <c r="C32" s="5"/>
      <c r="D32" s="7" t="str">
        <f>bal!D1</f>
        <v>ene-2021</v>
      </c>
      <c r="E32" s="7" t="str">
        <f>bal!E1</f>
        <v>feb-2021</v>
      </c>
      <c r="F32" s="7" t="str">
        <f>bal!F1</f>
        <v>mar-2021</v>
      </c>
      <c r="G32" s="7" t="str">
        <f>bal!G1</f>
        <v>abr-2021</v>
      </c>
      <c r="H32" s="7" t="str">
        <f>bal!H1</f>
        <v>may-2021</v>
      </c>
      <c r="I32" s="7" t="str">
        <f>bal!I1</f>
        <v>jun-2021</v>
      </c>
      <c r="J32" s="7" t="str">
        <f>bal!J1</f>
        <v>jul-2021</v>
      </c>
      <c r="K32" s="7" t="str">
        <f>bal!K1</f>
        <v>ago-2021</v>
      </c>
      <c r="L32" s="7" t="str">
        <f>bal!L1</f>
        <v>sep-2021</v>
      </c>
      <c r="M32" s="7" t="str">
        <f>bal!M1</f>
        <v>oct-2021</v>
      </c>
      <c r="N32" s="7" t="str">
        <f>bal!N1</f>
        <v>nov-2021</v>
      </c>
      <c r="O32" s="7" t="str">
        <f>bal!O1</f>
        <v>dic-2021</v>
      </c>
    </row>
    <row r="33" spans="2:15" x14ac:dyDescent="0.2">
      <c r="B33" s="11" t="s">
        <v>448</v>
      </c>
      <c r="C33" s="6" t="s">
        <v>390</v>
      </c>
      <c r="D33" s="9">
        <f>'13'!D10</f>
        <v>0.20215810735597911</v>
      </c>
      <c r="E33" s="9">
        <f>'13'!E10</f>
        <v>0.18312830336733193</v>
      </c>
      <c r="F33" s="9">
        <f>'13'!F10</f>
        <v>0.22406308200775624</v>
      </c>
      <c r="G33" s="9">
        <f>'13'!G10</f>
        <v>0.18893964583072306</v>
      </c>
      <c r="H33" s="9">
        <f>'13'!H10</f>
        <v>0.16265308072141077</v>
      </c>
      <c r="I33" s="9">
        <f>'13'!I10</f>
        <v>0.22092250451105208</v>
      </c>
      <c r="J33" s="9">
        <f>'13'!J10</f>
        <v>0.16731788083451943</v>
      </c>
      <c r="K33" s="9">
        <f>'13'!K10</f>
        <v>0.18240414848530637</v>
      </c>
      <c r="L33" s="9">
        <f>'13'!L10</f>
        <v>0.18087491559989499</v>
      </c>
      <c r="M33" s="9">
        <f>'13'!M10</f>
        <v>0.17143779087796518</v>
      </c>
      <c r="N33" s="9">
        <f>'13'!N10</f>
        <v>0.18360198290783042</v>
      </c>
      <c r="O33" s="9">
        <f>'13'!O10</f>
        <v>0.18380925611218837</v>
      </c>
    </row>
  </sheetData>
  <mergeCells count="5">
    <mergeCell ref="B2:O2"/>
    <mergeCell ref="B11:O11"/>
    <mergeCell ref="B18:O18"/>
    <mergeCell ref="B25:O25"/>
    <mergeCell ref="B30:O30"/>
  </mergeCells>
  <phoneticPr fontId="5" type="noConversion"/>
  <pageMargins left="0.7" right="0.7" top="0.75" bottom="0.75" header="0.3" footer="0.3"/>
  <pageSetup orientation="portrait" horizontalDpi="0" verticalDpi="0" r:id="rId1"/>
  <ignoredErrors>
    <ignoredError sqref="B5:B9 B14:B16 B21:B23 B28 B3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2CAE76-B144-4399-A84E-EB3296BE9AE0}">
  <dimension ref="B2:O33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1.25" x14ac:dyDescent="0.2"/>
  <cols>
    <col min="1" max="1" width="1.42578125" style="1" customWidth="1"/>
    <col min="2" max="2" width="8.5703125" style="2" customWidth="1"/>
    <col min="3" max="3" width="11.140625" style="2" customWidth="1"/>
    <col min="4" max="15" width="11.140625" style="1" customWidth="1"/>
    <col min="16" max="16384" width="11.42578125" style="1"/>
  </cols>
  <sheetData>
    <row r="2" spans="2:15" ht="15.75" x14ac:dyDescent="0.2">
      <c r="B2" s="14" t="s">
        <v>391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4" spans="2:15" x14ac:dyDescent="0.2">
      <c r="B4" s="5" t="s">
        <v>1</v>
      </c>
      <c r="C4" s="7" t="str">
        <f>bal!C1</f>
        <v>dic-2020</v>
      </c>
      <c r="D4" s="7" t="str">
        <f>bal!D1</f>
        <v>ene-2021</v>
      </c>
      <c r="E4" s="7" t="str">
        <f>bal!E1</f>
        <v>feb-2021</v>
      </c>
      <c r="F4" s="7" t="str">
        <f>bal!F1</f>
        <v>mar-2021</v>
      </c>
      <c r="G4" s="7" t="str">
        <f>bal!G1</f>
        <v>abr-2021</v>
      </c>
      <c r="H4" s="7" t="str">
        <f>bal!H1</f>
        <v>may-2021</v>
      </c>
      <c r="I4" s="7" t="str">
        <f>bal!I1</f>
        <v>jun-2021</v>
      </c>
      <c r="J4" s="7" t="str">
        <f>bal!J1</f>
        <v>jul-2021</v>
      </c>
      <c r="K4" s="7" t="str">
        <f>bal!K1</f>
        <v>ago-2021</v>
      </c>
      <c r="L4" s="7" t="str">
        <f>bal!L1</f>
        <v>sep-2021</v>
      </c>
      <c r="M4" s="7" t="str">
        <f>bal!M1</f>
        <v>oct-2021</v>
      </c>
      <c r="N4" s="7" t="str">
        <f>bal!N1</f>
        <v>nov-2021</v>
      </c>
      <c r="O4" s="7" t="str">
        <f>bal!O1</f>
        <v>dic-2021</v>
      </c>
    </row>
    <row r="5" spans="2:15" x14ac:dyDescent="0.2">
      <c r="B5" s="10">
        <v>1103</v>
      </c>
      <c r="C5" s="3">
        <f>VLOOKUP($B5,bal!$A:$O,3,FALSE)</f>
        <v>279859.53999999998</v>
      </c>
      <c r="D5" s="3">
        <f>VLOOKUP($B5,bal!$A:$O,3+MONTH(D$4),FALSE)</f>
        <v>286827.78999999998</v>
      </c>
      <c r="E5" s="3">
        <f>VLOOKUP($B5,bal!$A:$O,3+MONTH(E$4),FALSE)</f>
        <v>256862.54</v>
      </c>
      <c r="F5" s="3">
        <f>VLOOKUP($B5,bal!$A:$O,3+MONTH(F$4),FALSE)</f>
        <v>371146.54</v>
      </c>
      <c r="G5" s="3">
        <f>VLOOKUP($B5,bal!$A:$O,3+MONTH(G$4),FALSE)</f>
        <v>330469.96000000002</v>
      </c>
      <c r="H5" s="3">
        <f>VLOOKUP($B5,bal!$A:$O,3+MONTH(H$4),FALSE)</f>
        <v>280856.46999999997</v>
      </c>
      <c r="I5" s="3">
        <f>VLOOKUP($B5,bal!$A:$O,3+MONTH(I$4),FALSE)</f>
        <v>368929.03</v>
      </c>
      <c r="J5" s="3">
        <f>VLOOKUP($B5,bal!$A:$O,3+MONTH(J$4),FALSE)</f>
        <v>284019.65999999997</v>
      </c>
      <c r="K5" s="3">
        <f>VLOOKUP($B5,bal!$A:$O,3+MONTH(K$4),FALSE)</f>
        <v>299871.96000000002</v>
      </c>
      <c r="L5" s="3">
        <f>VLOOKUP($B5,bal!$A:$O,3+MONTH(L$4),FALSE)</f>
        <v>324977.98</v>
      </c>
      <c r="M5" s="3">
        <f>VLOOKUP($B5,bal!$A:$O,3+MONTH(M$4),FALSE)</f>
        <v>341881.43</v>
      </c>
      <c r="N5" s="3">
        <f>VLOOKUP($B5,bal!$A:$O,3+MONTH(N$4),FALSE)</f>
        <v>374699.93</v>
      </c>
      <c r="O5" s="3">
        <f>VLOOKUP($B5,bal!$A:$O,3+MONTH(O$4),FALSE)</f>
        <v>350570.03</v>
      </c>
    </row>
    <row r="6" spans="2:15" x14ac:dyDescent="0.2">
      <c r="B6" s="10">
        <v>1201</v>
      </c>
      <c r="C6" s="3">
        <f>VLOOKUP($B6,bal!$A:$O,3,FALSE)</f>
        <v>0</v>
      </c>
      <c r="D6" s="3">
        <f>VLOOKUP($B6,bal!$A:$O,3+MONTH(D$4),FALSE)</f>
        <v>0</v>
      </c>
      <c r="E6" s="3">
        <f>VLOOKUP($B6,bal!$A:$O,3+MONTH(E$4),FALSE)</f>
        <v>0</v>
      </c>
      <c r="F6" s="3">
        <f>VLOOKUP($B6,bal!$A:$O,3+MONTH(F$4),FALSE)</f>
        <v>0</v>
      </c>
      <c r="G6" s="3">
        <f>VLOOKUP($B6,bal!$A:$O,3+MONTH(G$4),FALSE)</f>
        <v>0</v>
      </c>
      <c r="H6" s="3">
        <f>VLOOKUP($B6,bal!$A:$O,3+MONTH(H$4),FALSE)</f>
        <v>0</v>
      </c>
      <c r="I6" s="3">
        <f>VLOOKUP($B6,bal!$A:$O,3+MONTH(I$4),FALSE)</f>
        <v>0</v>
      </c>
      <c r="J6" s="3">
        <f>VLOOKUP($B6,bal!$A:$O,3+MONTH(J$4),FALSE)</f>
        <v>0</v>
      </c>
      <c r="K6" s="3">
        <f>VLOOKUP($B6,bal!$A:$O,3+MONTH(K$4),FALSE)</f>
        <v>0</v>
      </c>
      <c r="L6" s="3">
        <f>VLOOKUP($B6,bal!$A:$O,3+MONTH(L$4),FALSE)</f>
        <v>0</v>
      </c>
      <c r="M6" s="3">
        <f>VLOOKUP($B6,bal!$A:$O,3+MONTH(M$4),FALSE)</f>
        <v>0</v>
      </c>
      <c r="N6" s="3">
        <f>VLOOKUP($B6,bal!$A:$O,3+MONTH(N$4),FALSE)</f>
        <v>0</v>
      </c>
      <c r="O6" s="3">
        <f>VLOOKUP($B6,bal!$A:$O,3+MONTH(O$4),FALSE)</f>
        <v>0</v>
      </c>
    </row>
    <row r="7" spans="2:15" x14ac:dyDescent="0.2">
      <c r="B7" s="10">
        <v>1202</v>
      </c>
      <c r="C7" s="3">
        <f>VLOOKUP($B7,bal!$A:$O,3,FALSE)</f>
        <v>0</v>
      </c>
      <c r="D7" s="3">
        <f>VLOOKUP($B7,bal!$A:$O,3+MONTH(D$4),FALSE)</f>
        <v>0</v>
      </c>
      <c r="E7" s="3">
        <f>VLOOKUP($B7,bal!$A:$O,3+MONTH(E$4),FALSE)</f>
        <v>0</v>
      </c>
      <c r="F7" s="3">
        <f>VLOOKUP($B7,bal!$A:$O,3+MONTH(F$4),FALSE)</f>
        <v>0</v>
      </c>
      <c r="G7" s="3">
        <f>VLOOKUP($B7,bal!$A:$O,3+MONTH(G$4),FALSE)</f>
        <v>0</v>
      </c>
      <c r="H7" s="3">
        <f>VLOOKUP($B7,bal!$A:$O,3+MONTH(H$4),FALSE)</f>
        <v>0</v>
      </c>
      <c r="I7" s="3">
        <f>VLOOKUP($B7,bal!$A:$O,3+MONTH(I$4),FALSE)</f>
        <v>0</v>
      </c>
      <c r="J7" s="3">
        <f>VLOOKUP($B7,bal!$A:$O,3+MONTH(J$4),FALSE)</f>
        <v>0</v>
      </c>
      <c r="K7" s="3">
        <f>VLOOKUP($B7,bal!$A:$O,3+MONTH(K$4),FALSE)</f>
        <v>0</v>
      </c>
      <c r="L7" s="3">
        <f>VLOOKUP($B7,bal!$A:$O,3+MONTH(L$4),FALSE)</f>
        <v>0</v>
      </c>
      <c r="M7" s="3">
        <f>VLOOKUP($B7,bal!$A:$O,3+MONTH(M$4),FALSE)</f>
        <v>0</v>
      </c>
      <c r="N7" s="3">
        <f>VLOOKUP($B7,bal!$A:$O,3+MONTH(N$4),FALSE)</f>
        <v>0</v>
      </c>
      <c r="O7" s="3">
        <f>VLOOKUP($B7,bal!$A:$O,3+MONTH(O$4),FALSE)</f>
        <v>0</v>
      </c>
    </row>
    <row r="8" spans="2:15" x14ac:dyDescent="0.2">
      <c r="B8" s="10">
        <v>13</v>
      </c>
      <c r="C8" s="3">
        <f>VLOOKUP($B8,bal!$A:$O,3,FALSE)</f>
        <v>90665.23</v>
      </c>
      <c r="D8" s="3">
        <f>VLOOKUP($B8,bal!$A:$O,3+MONTH(D$4),FALSE)</f>
        <v>106139.6</v>
      </c>
      <c r="E8" s="3">
        <f>VLOOKUP($B8,bal!$A:$O,3+MONTH(E$4),FALSE)</f>
        <v>115653.26</v>
      </c>
      <c r="F8" s="3">
        <f>VLOOKUP($B8,bal!$A:$O,3+MONTH(F$4),FALSE)</f>
        <v>161078.92000000001</v>
      </c>
      <c r="G8" s="3">
        <f>VLOOKUP($B8,bal!$A:$O,3+MONTH(G$4),FALSE)</f>
        <v>161508.84</v>
      </c>
      <c r="H8" s="3">
        <f>VLOOKUP($B8,bal!$A:$O,3+MONTH(H$4),FALSE)</f>
        <v>162192.85999999999</v>
      </c>
      <c r="I8" s="3">
        <f>VLOOKUP($B8,bal!$A:$O,3+MONTH(I$4),FALSE)</f>
        <v>113223.87</v>
      </c>
      <c r="J8" s="3">
        <f>VLOOKUP($B8,bal!$A:$O,3+MONTH(J$4),FALSE)</f>
        <v>118160.73</v>
      </c>
      <c r="K8" s="3">
        <f>VLOOKUP($B8,bal!$A:$O,3+MONTH(K$4),FALSE)</f>
        <v>114125.39</v>
      </c>
      <c r="L8" s="3">
        <f>VLOOKUP($B8,bal!$A:$O,3+MONTH(L$4),FALSE)</f>
        <v>136970.82</v>
      </c>
      <c r="M8" s="3">
        <f>VLOOKUP($B8,bal!$A:$O,3+MONTH(M$4),FALSE)</f>
        <v>153367.20000000001</v>
      </c>
      <c r="N8" s="3">
        <f>VLOOKUP($B8,bal!$A:$O,3+MONTH(N$4),FALSE)</f>
        <v>167715.91</v>
      </c>
      <c r="O8" s="3">
        <f>VLOOKUP($B8,bal!$A:$O,3+MONTH(O$4),FALSE)</f>
        <v>149358.78</v>
      </c>
    </row>
    <row r="9" spans="2:15" x14ac:dyDescent="0.2">
      <c r="B9" s="10">
        <v>1401</v>
      </c>
      <c r="C9" s="3">
        <f>VLOOKUP($B9,bal!$A:$O,3,FALSE)</f>
        <v>0</v>
      </c>
      <c r="D9" s="3">
        <f>VLOOKUP($B9,bal!$A:$O,3+MONTH(D$4),FALSE)</f>
        <v>0</v>
      </c>
      <c r="E9" s="3">
        <f>VLOOKUP($B9,bal!$A:$O,3+MONTH(E$4),FALSE)</f>
        <v>0</v>
      </c>
      <c r="F9" s="3">
        <f>VLOOKUP($B9,bal!$A:$O,3+MONTH(F$4),FALSE)</f>
        <v>0</v>
      </c>
      <c r="G9" s="3">
        <f>VLOOKUP($B9,bal!$A:$O,3+MONTH(G$4),FALSE)</f>
        <v>0</v>
      </c>
      <c r="H9" s="3">
        <f>VLOOKUP($B9,bal!$A:$O,3+MONTH(H$4),FALSE)</f>
        <v>0</v>
      </c>
      <c r="I9" s="3">
        <f>VLOOKUP($B9,bal!$A:$O,3+MONTH(I$4),FALSE)</f>
        <v>0</v>
      </c>
      <c r="J9" s="3">
        <f>VLOOKUP($B9,bal!$A:$O,3+MONTH(J$4),FALSE)</f>
        <v>0</v>
      </c>
      <c r="K9" s="3">
        <f>VLOOKUP($B9,bal!$A:$O,3+MONTH(K$4),FALSE)</f>
        <v>0</v>
      </c>
      <c r="L9" s="3">
        <f>VLOOKUP($B9,bal!$A:$O,3+MONTH(L$4),FALSE)</f>
        <v>0</v>
      </c>
      <c r="M9" s="3">
        <f>VLOOKUP($B9,bal!$A:$O,3+MONTH(M$4),FALSE)</f>
        <v>0</v>
      </c>
      <c r="N9" s="3">
        <f>VLOOKUP($B9,bal!$A:$O,3+MONTH(N$4),FALSE)</f>
        <v>0</v>
      </c>
      <c r="O9" s="3">
        <f>VLOOKUP($B9,bal!$A:$O,3+MONTH(O$4),FALSE)</f>
        <v>0</v>
      </c>
    </row>
    <row r="10" spans="2:15" x14ac:dyDescent="0.2">
      <c r="B10" s="10">
        <v>1402</v>
      </c>
      <c r="C10" s="3">
        <f>VLOOKUP($B10,bal!$A:$O,3,FALSE)</f>
        <v>2023065.78</v>
      </c>
      <c r="D10" s="3">
        <f>VLOOKUP($B10,bal!$A:$O,3+MONTH(D$4),FALSE)</f>
        <v>2074613.24</v>
      </c>
      <c r="E10" s="3">
        <f>VLOOKUP($B10,bal!$A:$O,3+MONTH(E$4),FALSE)</f>
        <v>2120081.33</v>
      </c>
      <c r="F10" s="3">
        <f>VLOOKUP($B10,bal!$A:$O,3+MONTH(F$4),FALSE)</f>
        <v>2236401.2000000002</v>
      </c>
      <c r="G10" s="3">
        <f>VLOOKUP($B10,bal!$A:$O,3+MONTH(G$4),FALSE)</f>
        <v>2325533.37</v>
      </c>
      <c r="H10" s="3">
        <f>VLOOKUP($B10,bal!$A:$O,3+MONTH(H$4),FALSE)</f>
        <v>2373753.4</v>
      </c>
      <c r="I10" s="3">
        <f>VLOOKUP($B10,bal!$A:$O,3+MONTH(I$4),FALSE)</f>
        <v>2423398.31</v>
      </c>
      <c r="J10" s="3">
        <f>VLOOKUP($B10,bal!$A:$O,3+MONTH(J$4),FALSE)</f>
        <v>2486349.91</v>
      </c>
      <c r="K10" s="3">
        <f>VLOOKUP($B10,bal!$A:$O,3+MONTH(K$4),FALSE)</f>
        <v>2532890.7200000002</v>
      </c>
      <c r="L10" s="3">
        <f>VLOOKUP($B10,bal!$A:$O,3+MONTH(L$4),FALSE)</f>
        <v>2580602.41</v>
      </c>
      <c r="M10" s="3">
        <f>VLOOKUP($B10,bal!$A:$O,3+MONTH(M$4),FALSE)</f>
        <v>2645683.6800000002</v>
      </c>
      <c r="N10" s="3">
        <f>VLOOKUP($B10,bal!$A:$O,3+MONTH(N$4),FALSE)</f>
        <v>2698256.91</v>
      </c>
      <c r="O10" s="3">
        <f>VLOOKUP($B10,bal!$A:$O,3+MONTH(O$4),FALSE)</f>
        <v>2714509.9</v>
      </c>
    </row>
    <row r="11" spans="2:15" x14ac:dyDescent="0.2">
      <c r="B11" s="10">
        <v>1403</v>
      </c>
      <c r="C11" s="3">
        <f>VLOOKUP($B11,bal!$A:$O,3,FALSE)</f>
        <v>45270.46</v>
      </c>
      <c r="D11" s="3">
        <f>VLOOKUP($B11,bal!$A:$O,3+MONTH(D$4),FALSE)</f>
        <v>42262.65</v>
      </c>
      <c r="E11" s="3">
        <f>VLOOKUP($B11,bal!$A:$O,3+MONTH(E$4),FALSE)</f>
        <v>39868.080000000002</v>
      </c>
      <c r="F11" s="3">
        <f>VLOOKUP($B11,bal!$A:$O,3+MONTH(F$4),FALSE)</f>
        <v>36578.51</v>
      </c>
      <c r="G11" s="3">
        <f>VLOOKUP($B11,bal!$A:$O,3+MONTH(G$4),FALSE)</f>
        <v>34323.18</v>
      </c>
      <c r="H11" s="3">
        <f>VLOOKUP($B11,bal!$A:$O,3+MONTH(H$4),FALSE)</f>
        <v>33382.089999999997</v>
      </c>
      <c r="I11" s="3">
        <f>VLOOKUP($B11,bal!$A:$O,3+MONTH(I$4),FALSE)</f>
        <v>30704.799999999999</v>
      </c>
      <c r="J11" s="3">
        <f>VLOOKUP($B11,bal!$A:$O,3+MONTH(J$4),FALSE)</f>
        <v>28701.54</v>
      </c>
      <c r="K11" s="3">
        <f>VLOOKUP($B11,bal!$A:$O,3+MONTH(K$4),FALSE)</f>
        <v>26201.040000000001</v>
      </c>
      <c r="L11" s="3">
        <f>VLOOKUP($B11,bal!$A:$O,3+MONTH(L$4),FALSE)</f>
        <v>23731.4</v>
      </c>
      <c r="M11" s="3">
        <f>VLOOKUP($B11,bal!$A:$O,3+MONTH(M$4),FALSE)</f>
        <v>22398.23</v>
      </c>
      <c r="N11" s="3">
        <f>VLOOKUP($B11,bal!$A:$O,3+MONTH(N$4),FALSE)</f>
        <v>19117.03</v>
      </c>
      <c r="O11" s="3">
        <f>VLOOKUP($B11,bal!$A:$O,3+MONTH(O$4),FALSE)</f>
        <v>17961.669999999998</v>
      </c>
    </row>
    <row r="12" spans="2:15" x14ac:dyDescent="0.2">
      <c r="B12" s="10">
        <v>1404</v>
      </c>
      <c r="C12" s="3">
        <f>VLOOKUP($B12,bal!$A:$O,3,FALSE)</f>
        <v>1293664.27</v>
      </c>
      <c r="D12" s="3">
        <f>VLOOKUP($B12,bal!$A:$O,3+MONTH(D$4),FALSE)</f>
        <v>1279701.3400000001</v>
      </c>
      <c r="E12" s="3">
        <f>VLOOKUP($B12,bal!$A:$O,3+MONTH(E$4),FALSE)</f>
        <v>1240457.1100000001</v>
      </c>
      <c r="F12" s="3">
        <f>VLOOKUP($B12,bal!$A:$O,3+MONTH(F$4),FALSE)</f>
        <v>1199771.1299999999</v>
      </c>
      <c r="G12" s="3">
        <f>VLOOKUP($B12,bal!$A:$O,3+MONTH(G$4),FALSE)</f>
        <v>1161932.56</v>
      </c>
      <c r="H12" s="3">
        <f>VLOOKUP($B12,bal!$A:$O,3+MONTH(H$4),FALSE)</f>
        <v>1135841.5</v>
      </c>
      <c r="I12" s="3">
        <f>VLOOKUP($B12,bal!$A:$O,3+MONTH(I$4),FALSE)</f>
        <v>1136767.72</v>
      </c>
      <c r="J12" s="3">
        <f>VLOOKUP($B12,bal!$A:$O,3+MONTH(J$4),FALSE)</f>
        <v>1138781.0900000001</v>
      </c>
      <c r="K12" s="3">
        <f>VLOOKUP($B12,bal!$A:$O,3+MONTH(K$4),FALSE)</f>
        <v>1128166.71</v>
      </c>
      <c r="L12" s="3">
        <f>VLOOKUP($B12,bal!$A:$O,3+MONTH(L$4),FALSE)</f>
        <v>1144254.8999999999</v>
      </c>
      <c r="M12" s="3">
        <f>VLOOKUP($B12,bal!$A:$O,3+MONTH(M$4),FALSE)</f>
        <v>1143447.8400000001</v>
      </c>
      <c r="N12" s="3">
        <f>VLOOKUP($B12,bal!$A:$O,3+MONTH(N$4),FALSE)</f>
        <v>1151353.49</v>
      </c>
      <c r="O12" s="3">
        <f>VLOOKUP($B12,bal!$A:$O,3+MONTH(O$4),FALSE)</f>
        <v>1173533.3</v>
      </c>
    </row>
    <row r="13" spans="2:15" x14ac:dyDescent="0.2">
      <c r="B13" s="10">
        <v>1408</v>
      </c>
      <c r="C13" s="3">
        <f>VLOOKUP($B13,bal!$A:$O,3,FALSE)</f>
        <v>0</v>
      </c>
      <c r="D13" s="3">
        <f>VLOOKUP($B13,bal!$A:$O,3+MONTH(D$4),FALSE)</f>
        <v>0</v>
      </c>
      <c r="E13" s="3">
        <f>VLOOKUP($B13,bal!$A:$O,3+MONTH(E$4),FALSE)</f>
        <v>0</v>
      </c>
      <c r="F13" s="3">
        <f>VLOOKUP($B13,bal!$A:$O,3+MONTH(F$4),FALSE)</f>
        <v>0</v>
      </c>
      <c r="G13" s="3">
        <f>VLOOKUP($B13,bal!$A:$O,3+MONTH(G$4),FALSE)</f>
        <v>0</v>
      </c>
      <c r="H13" s="3">
        <f>VLOOKUP($B13,bal!$A:$O,3+MONTH(H$4),FALSE)</f>
        <v>0</v>
      </c>
      <c r="I13" s="3">
        <f>VLOOKUP($B13,bal!$A:$O,3+MONTH(I$4),FALSE)</f>
        <v>0</v>
      </c>
      <c r="J13" s="3">
        <f>VLOOKUP($B13,bal!$A:$O,3+MONTH(J$4),FALSE)</f>
        <v>0</v>
      </c>
      <c r="K13" s="3">
        <f>VLOOKUP($B13,bal!$A:$O,3+MONTH(K$4),FALSE)</f>
        <v>0</v>
      </c>
      <c r="L13" s="3">
        <f>VLOOKUP($B13,bal!$A:$O,3+MONTH(L$4),FALSE)</f>
        <v>0</v>
      </c>
      <c r="M13" s="3">
        <f>VLOOKUP($B13,bal!$A:$O,3+MONTH(M$4),FALSE)</f>
        <v>0</v>
      </c>
      <c r="N13" s="3">
        <f>VLOOKUP($B13,bal!$A:$O,3+MONTH(N$4),FALSE)</f>
        <v>0</v>
      </c>
      <c r="O13" s="3">
        <f>VLOOKUP($B13,bal!$A:$O,3+MONTH(O$4),FALSE)</f>
        <v>0</v>
      </c>
    </row>
    <row r="14" spans="2:15" x14ac:dyDescent="0.2">
      <c r="B14" s="10">
        <v>1409</v>
      </c>
      <c r="C14" s="3">
        <f>VLOOKUP($B14,bal!$A:$O,3,FALSE)</f>
        <v>0</v>
      </c>
      <c r="D14" s="3">
        <f>VLOOKUP($B14,bal!$A:$O,3+MONTH(D$4),FALSE)</f>
        <v>0</v>
      </c>
      <c r="E14" s="3">
        <f>VLOOKUP($B14,bal!$A:$O,3+MONTH(E$4),FALSE)</f>
        <v>0</v>
      </c>
      <c r="F14" s="3">
        <f>VLOOKUP($B14,bal!$A:$O,3+MONTH(F$4),FALSE)</f>
        <v>0</v>
      </c>
      <c r="G14" s="3">
        <f>VLOOKUP($B14,bal!$A:$O,3+MONTH(G$4),FALSE)</f>
        <v>0</v>
      </c>
      <c r="H14" s="3">
        <f>VLOOKUP($B14,bal!$A:$O,3+MONTH(H$4),FALSE)</f>
        <v>0</v>
      </c>
      <c r="I14" s="3">
        <f>VLOOKUP($B14,bal!$A:$O,3+MONTH(I$4),FALSE)</f>
        <v>0</v>
      </c>
      <c r="J14" s="3">
        <f>VLOOKUP($B14,bal!$A:$O,3+MONTH(J$4),FALSE)</f>
        <v>0</v>
      </c>
      <c r="K14" s="3">
        <f>VLOOKUP($B14,bal!$A:$O,3+MONTH(K$4),FALSE)</f>
        <v>0</v>
      </c>
      <c r="L14" s="3">
        <f>VLOOKUP($B14,bal!$A:$O,3+MONTH(L$4),FALSE)</f>
        <v>0</v>
      </c>
      <c r="M14" s="3">
        <f>VLOOKUP($B14,bal!$A:$O,3+MONTH(M$4),FALSE)</f>
        <v>0</v>
      </c>
      <c r="N14" s="3">
        <f>VLOOKUP($B14,bal!$A:$O,3+MONTH(N$4),FALSE)</f>
        <v>0</v>
      </c>
      <c r="O14" s="3">
        <f>VLOOKUP($B14,bal!$A:$O,3+MONTH(O$4),FALSE)</f>
        <v>0</v>
      </c>
    </row>
    <row r="15" spans="2:15" x14ac:dyDescent="0.2">
      <c r="B15" s="10">
        <v>1410</v>
      </c>
      <c r="C15" s="3">
        <f>VLOOKUP($B15,bal!$A:$O,3,FALSE)</f>
        <v>2237.54</v>
      </c>
      <c r="D15" s="3">
        <f>VLOOKUP($B15,bal!$A:$O,3+MONTH(D$4),FALSE)</f>
        <v>2208.04</v>
      </c>
      <c r="E15" s="3">
        <f>VLOOKUP($B15,bal!$A:$O,3+MONTH(E$4),FALSE)</f>
        <v>3476.71</v>
      </c>
      <c r="F15" s="3">
        <f>VLOOKUP($B15,bal!$A:$O,3+MONTH(F$4),FALSE)</f>
        <v>4236.8599999999997</v>
      </c>
      <c r="G15" s="3">
        <f>VLOOKUP($B15,bal!$A:$O,3+MONTH(G$4),FALSE)</f>
        <v>6495.72</v>
      </c>
      <c r="H15" s="3">
        <f>VLOOKUP($B15,bal!$A:$O,3+MONTH(H$4),FALSE)</f>
        <v>14629.25</v>
      </c>
      <c r="I15" s="3">
        <f>VLOOKUP($B15,bal!$A:$O,3+MONTH(I$4),FALSE)</f>
        <v>21355.06</v>
      </c>
      <c r="J15" s="3">
        <f>VLOOKUP($B15,bal!$A:$O,3+MONTH(J$4),FALSE)</f>
        <v>41621.760000000002</v>
      </c>
      <c r="K15" s="3">
        <f>VLOOKUP($B15,bal!$A:$O,3+MONTH(K$4),FALSE)</f>
        <v>55623.18</v>
      </c>
      <c r="L15" s="3">
        <f>VLOOKUP($B15,bal!$A:$O,3+MONTH(L$4),FALSE)</f>
        <v>57935.08</v>
      </c>
      <c r="M15" s="3">
        <f>VLOOKUP($B15,bal!$A:$O,3+MONTH(M$4),FALSE)</f>
        <v>69379.05</v>
      </c>
      <c r="N15" s="3">
        <f>VLOOKUP($B15,bal!$A:$O,3+MONTH(N$4),FALSE)</f>
        <v>70524.89</v>
      </c>
      <c r="O15" s="3">
        <f>VLOOKUP($B15,bal!$A:$O,3+MONTH(O$4),FALSE)</f>
        <v>75213.16</v>
      </c>
    </row>
    <row r="16" spans="2:15" x14ac:dyDescent="0.2">
      <c r="B16" s="10">
        <v>1411</v>
      </c>
      <c r="C16" s="3">
        <f>VLOOKUP($B16,bal!$A:$O,3,FALSE)</f>
        <v>0</v>
      </c>
      <c r="D16" s="3">
        <f>VLOOKUP($B16,bal!$A:$O,3+MONTH(D$4),FALSE)</f>
        <v>0</v>
      </c>
      <c r="E16" s="3">
        <f>VLOOKUP($B16,bal!$A:$O,3+MONTH(E$4),FALSE)</f>
        <v>0</v>
      </c>
      <c r="F16" s="3">
        <f>VLOOKUP($B16,bal!$A:$O,3+MONTH(F$4),FALSE)</f>
        <v>0</v>
      </c>
      <c r="G16" s="3">
        <f>VLOOKUP($B16,bal!$A:$O,3+MONTH(G$4),FALSE)</f>
        <v>0</v>
      </c>
      <c r="H16" s="3">
        <f>VLOOKUP($B16,bal!$A:$O,3+MONTH(H$4),FALSE)</f>
        <v>0</v>
      </c>
      <c r="I16" s="3">
        <f>VLOOKUP($B16,bal!$A:$O,3+MONTH(I$4),FALSE)</f>
        <v>0</v>
      </c>
      <c r="J16" s="3">
        <f>VLOOKUP($B16,bal!$A:$O,3+MONTH(J$4),FALSE)</f>
        <v>0</v>
      </c>
      <c r="K16" s="3">
        <f>VLOOKUP($B16,bal!$A:$O,3+MONTH(K$4),FALSE)</f>
        <v>0</v>
      </c>
      <c r="L16" s="3">
        <f>VLOOKUP($B16,bal!$A:$O,3+MONTH(L$4),FALSE)</f>
        <v>0</v>
      </c>
      <c r="M16" s="3">
        <f>VLOOKUP($B16,bal!$A:$O,3+MONTH(M$4),FALSE)</f>
        <v>0</v>
      </c>
      <c r="N16" s="3">
        <f>VLOOKUP($B16,bal!$A:$O,3+MONTH(N$4),FALSE)</f>
        <v>2217.0500000000002</v>
      </c>
      <c r="O16" s="3">
        <f>VLOOKUP($B16,bal!$A:$O,3+MONTH(O$4),FALSE)</f>
        <v>2217.0500000000002</v>
      </c>
    </row>
    <row r="17" spans="2:15" x14ac:dyDescent="0.2">
      <c r="B17" s="10">
        <v>1412</v>
      </c>
      <c r="C17" s="3">
        <f>VLOOKUP($B17,bal!$A:$O,3,FALSE)</f>
        <v>0</v>
      </c>
      <c r="D17" s="3">
        <f>VLOOKUP($B17,bal!$A:$O,3+MONTH(D$4),FALSE)</f>
        <v>0</v>
      </c>
      <c r="E17" s="3">
        <f>VLOOKUP($B17,bal!$A:$O,3+MONTH(E$4),FALSE)</f>
        <v>346.17</v>
      </c>
      <c r="F17" s="3">
        <f>VLOOKUP($B17,bal!$A:$O,3+MONTH(F$4),FALSE)</f>
        <v>2026.56</v>
      </c>
      <c r="G17" s="3">
        <f>VLOOKUP($B17,bal!$A:$O,3+MONTH(G$4),FALSE)</f>
        <v>10229.42</v>
      </c>
      <c r="H17" s="3">
        <f>VLOOKUP($B17,bal!$A:$O,3+MONTH(H$4),FALSE)</f>
        <v>20027.11</v>
      </c>
      <c r="I17" s="3">
        <f>VLOOKUP($B17,bal!$A:$O,3+MONTH(I$4),FALSE)</f>
        <v>23595.71</v>
      </c>
      <c r="J17" s="3">
        <f>VLOOKUP($B17,bal!$A:$O,3+MONTH(J$4),FALSE)</f>
        <v>35515.440000000002</v>
      </c>
      <c r="K17" s="3">
        <f>VLOOKUP($B17,bal!$A:$O,3+MONTH(K$4),FALSE)</f>
        <v>39989.620000000003</v>
      </c>
      <c r="L17" s="3">
        <f>VLOOKUP($B17,bal!$A:$O,3+MONTH(L$4),FALSE)</f>
        <v>42334.63</v>
      </c>
      <c r="M17" s="3">
        <f>VLOOKUP($B17,bal!$A:$O,3+MONTH(M$4),FALSE)</f>
        <v>46167.45</v>
      </c>
      <c r="N17" s="3">
        <f>VLOOKUP($B17,bal!$A:$O,3+MONTH(N$4),FALSE)</f>
        <v>49226.21</v>
      </c>
      <c r="O17" s="3">
        <f>VLOOKUP($B17,bal!$A:$O,3+MONTH(O$4),FALSE)</f>
        <v>57838.94</v>
      </c>
    </row>
    <row r="18" spans="2:15" x14ac:dyDescent="0.2">
      <c r="B18" s="10">
        <v>1416</v>
      </c>
      <c r="C18" s="3">
        <f>VLOOKUP($B18,bal!$A:$O,3,FALSE)</f>
        <v>0</v>
      </c>
      <c r="D18" s="3">
        <f>VLOOKUP($B18,bal!$A:$O,3+MONTH(D$4),FALSE)</f>
        <v>0</v>
      </c>
      <c r="E18" s="3">
        <f>VLOOKUP($B18,bal!$A:$O,3+MONTH(E$4),FALSE)</f>
        <v>0</v>
      </c>
      <c r="F18" s="3">
        <f>VLOOKUP($B18,bal!$A:$O,3+MONTH(F$4),FALSE)</f>
        <v>0</v>
      </c>
      <c r="G18" s="3">
        <f>VLOOKUP($B18,bal!$A:$O,3+MONTH(G$4),FALSE)</f>
        <v>0</v>
      </c>
      <c r="H18" s="3">
        <f>VLOOKUP($B18,bal!$A:$O,3+MONTH(H$4),FALSE)</f>
        <v>0</v>
      </c>
      <c r="I18" s="3">
        <f>VLOOKUP($B18,bal!$A:$O,3+MONTH(I$4),FALSE)</f>
        <v>0</v>
      </c>
      <c r="J18" s="3">
        <f>VLOOKUP($B18,bal!$A:$O,3+MONTH(J$4),FALSE)</f>
        <v>0</v>
      </c>
      <c r="K18" s="3">
        <f>VLOOKUP($B18,bal!$A:$O,3+MONTH(K$4),FALSE)</f>
        <v>0</v>
      </c>
      <c r="L18" s="3">
        <f>VLOOKUP($B18,bal!$A:$O,3+MONTH(L$4),FALSE)</f>
        <v>0</v>
      </c>
      <c r="M18" s="3">
        <f>VLOOKUP($B18,bal!$A:$O,3+MONTH(M$4),FALSE)</f>
        <v>0</v>
      </c>
      <c r="N18" s="3">
        <f>VLOOKUP($B18,bal!$A:$O,3+MONTH(N$4),FALSE)</f>
        <v>0</v>
      </c>
      <c r="O18" s="3">
        <f>VLOOKUP($B18,bal!$A:$O,3+MONTH(O$4),FALSE)</f>
        <v>0</v>
      </c>
    </row>
    <row r="19" spans="2:15" x14ac:dyDescent="0.2">
      <c r="B19" s="10">
        <v>1417</v>
      </c>
      <c r="C19" s="3">
        <f>VLOOKUP($B19,bal!$A:$O,3,FALSE)</f>
        <v>0</v>
      </c>
      <c r="D19" s="3">
        <f>VLOOKUP($B19,bal!$A:$O,3+MONTH(D$4),FALSE)</f>
        <v>0</v>
      </c>
      <c r="E19" s="3">
        <f>VLOOKUP($B19,bal!$A:$O,3+MONTH(E$4),FALSE)</f>
        <v>0</v>
      </c>
      <c r="F19" s="3">
        <f>VLOOKUP($B19,bal!$A:$O,3+MONTH(F$4),FALSE)</f>
        <v>0</v>
      </c>
      <c r="G19" s="3">
        <f>VLOOKUP($B19,bal!$A:$O,3+MONTH(G$4),FALSE)</f>
        <v>0</v>
      </c>
      <c r="H19" s="3">
        <f>VLOOKUP($B19,bal!$A:$O,3+MONTH(H$4),FALSE)</f>
        <v>0</v>
      </c>
      <c r="I19" s="3">
        <f>VLOOKUP($B19,bal!$A:$O,3+MONTH(I$4),FALSE)</f>
        <v>0</v>
      </c>
      <c r="J19" s="3">
        <f>VLOOKUP($B19,bal!$A:$O,3+MONTH(J$4),FALSE)</f>
        <v>0</v>
      </c>
      <c r="K19" s="3">
        <f>VLOOKUP($B19,bal!$A:$O,3+MONTH(K$4),FALSE)</f>
        <v>0</v>
      </c>
      <c r="L19" s="3">
        <f>VLOOKUP($B19,bal!$A:$O,3+MONTH(L$4),FALSE)</f>
        <v>0</v>
      </c>
      <c r="M19" s="3">
        <f>VLOOKUP($B19,bal!$A:$O,3+MONTH(M$4),FALSE)</f>
        <v>0</v>
      </c>
      <c r="N19" s="3">
        <f>VLOOKUP($B19,bal!$A:$O,3+MONTH(N$4),FALSE)</f>
        <v>0</v>
      </c>
      <c r="O19" s="3">
        <f>VLOOKUP($B19,bal!$A:$O,3+MONTH(O$4),FALSE)</f>
        <v>0</v>
      </c>
    </row>
    <row r="20" spans="2:15" x14ac:dyDescent="0.2">
      <c r="B20" s="10">
        <v>1418</v>
      </c>
      <c r="C20" s="3">
        <f>VLOOKUP($B20,bal!$A:$O,3,FALSE)</f>
        <v>3169.45</v>
      </c>
      <c r="D20" s="3">
        <f>VLOOKUP($B20,bal!$A:$O,3+MONTH(D$4),FALSE)</f>
        <v>2936.68</v>
      </c>
      <c r="E20" s="3">
        <f>VLOOKUP($B20,bal!$A:$O,3+MONTH(E$4),FALSE)</f>
        <v>2024.24</v>
      </c>
      <c r="F20" s="3">
        <f>VLOOKUP($B20,bal!$A:$O,3+MONTH(F$4),FALSE)</f>
        <v>3723.46</v>
      </c>
      <c r="G20" s="3">
        <f>VLOOKUP($B20,bal!$A:$O,3+MONTH(G$4),FALSE)</f>
        <v>4987.21</v>
      </c>
      <c r="H20" s="3">
        <f>VLOOKUP($B20,bal!$A:$O,3+MONTH(H$4),FALSE)</f>
        <v>7324.62</v>
      </c>
      <c r="I20" s="3">
        <f>VLOOKUP($B20,bal!$A:$O,3+MONTH(I$4),FALSE)</f>
        <v>11280.84</v>
      </c>
      <c r="J20" s="3">
        <f>VLOOKUP($B20,bal!$A:$O,3+MONTH(J$4),FALSE)</f>
        <v>15984.47</v>
      </c>
      <c r="K20" s="3">
        <f>VLOOKUP($B20,bal!$A:$O,3+MONTH(K$4),FALSE)</f>
        <v>18289.169999999998</v>
      </c>
      <c r="L20" s="3">
        <f>VLOOKUP($B20,bal!$A:$O,3+MONTH(L$4),FALSE)</f>
        <v>21436.86</v>
      </c>
      <c r="M20" s="3">
        <f>VLOOKUP($B20,bal!$A:$O,3+MONTH(M$4),FALSE)</f>
        <v>23115.78</v>
      </c>
      <c r="N20" s="3">
        <f>VLOOKUP($B20,bal!$A:$O,3+MONTH(N$4),FALSE)</f>
        <v>24033.47</v>
      </c>
      <c r="O20" s="3">
        <f>VLOOKUP($B20,bal!$A:$O,3+MONTH(O$4),FALSE)</f>
        <v>25290.86</v>
      </c>
    </row>
    <row r="21" spans="2:15" x14ac:dyDescent="0.2">
      <c r="B21" s="10">
        <v>1419</v>
      </c>
      <c r="C21" s="3">
        <f>VLOOKUP($B21,bal!$A:$O,3,FALSE)</f>
        <v>0</v>
      </c>
      <c r="D21" s="3">
        <f>VLOOKUP($B21,bal!$A:$O,3+MONTH(D$4),FALSE)</f>
        <v>0</v>
      </c>
      <c r="E21" s="3">
        <f>VLOOKUP($B21,bal!$A:$O,3+MONTH(E$4),FALSE)</f>
        <v>0</v>
      </c>
      <c r="F21" s="3">
        <f>VLOOKUP($B21,bal!$A:$O,3+MONTH(F$4),FALSE)</f>
        <v>1253.58</v>
      </c>
      <c r="G21" s="3">
        <f>VLOOKUP($B21,bal!$A:$O,3+MONTH(G$4),FALSE)</f>
        <v>1240.73</v>
      </c>
      <c r="H21" s="3">
        <f>VLOOKUP($B21,bal!$A:$O,3+MONTH(H$4),FALSE)</f>
        <v>1230.1500000000001</v>
      </c>
      <c r="I21" s="3">
        <f>VLOOKUP($B21,bal!$A:$O,3+MONTH(I$4),FALSE)</f>
        <v>1219.81</v>
      </c>
      <c r="J21" s="3">
        <f>VLOOKUP($B21,bal!$A:$O,3+MONTH(J$4),FALSE)</f>
        <v>1209.05</v>
      </c>
      <c r="K21" s="3">
        <f>VLOOKUP($B21,bal!$A:$O,3+MONTH(K$4),FALSE)</f>
        <v>1198.53</v>
      </c>
      <c r="L21" s="3">
        <f>VLOOKUP($B21,bal!$A:$O,3+MONTH(L$4),FALSE)</f>
        <v>1187.92</v>
      </c>
      <c r="M21" s="3">
        <f>VLOOKUP($B21,bal!$A:$O,3+MONTH(M$4),FALSE)</f>
        <v>1176.9100000000001</v>
      </c>
      <c r="N21" s="3">
        <f>VLOOKUP($B21,bal!$A:$O,3+MONTH(N$4),FALSE)</f>
        <v>1166.1199999999999</v>
      </c>
      <c r="O21" s="3">
        <f>VLOOKUP($B21,bal!$A:$O,3+MONTH(O$4),FALSE)</f>
        <v>1154.93</v>
      </c>
    </row>
    <row r="22" spans="2:15" x14ac:dyDescent="0.2">
      <c r="B22" s="10">
        <v>1420</v>
      </c>
      <c r="C22" s="3">
        <f>VLOOKUP($B22,bal!$A:$O,3,FALSE)</f>
        <v>1525.33</v>
      </c>
      <c r="D22" s="3">
        <f>VLOOKUP($B22,bal!$A:$O,3+MONTH(D$4),FALSE)</f>
        <v>1645.46</v>
      </c>
      <c r="E22" s="3">
        <f>VLOOKUP($B22,bal!$A:$O,3+MONTH(E$4),FALSE)</f>
        <v>1603.93</v>
      </c>
      <c r="F22" s="3">
        <f>VLOOKUP($B22,bal!$A:$O,3+MONTH(F$4),FALSE)</f>
        <v>3768.56</v>
      </c>
      <c r="G22" s="3">
        <f>VLOOKUP($B22,bal!$A:$O,3+MONTH(G$4),FALSE)</f>
        <v>7567.96</v>
      </c>
      <c r="H22" s="3">
        <f>VLOOKUP($B22,bal!$A:$O,3+MONTH(H$4),FALSE)</f>
        <v>16159.02</v>
      </c>
      <c r="I22" s="3">
        <f>VLOOKUP($B22,bal!$A:$O,3+MONTH(I$4),FALSE)</f>
        <v>23418.74</v>
      </c>
      <c r="J22" s="3">
        <f>VLOOKUP($B22,bal!$A:$O,3+MONTH(J$4),FALSE)</f>
        <v>28439.09</v>
      </c>
      <c r="K22" s="3">
        <f>VLOOKUP($B22,bal!$A:$O,3+MONTH(K$4),FALSE)</f>
        <v>31699.94</v>
      </c>
      <c r="L22" s="3">
        <f>VLOOKUP($B22,bal!$A:$O,3+MONTH(L$4),FALSE)</f>
        <v>38093.699999999997</v>
      </c>
      <c r="M22" s="3">
        <f>VLOOKUP($B22,bal!$A:$O,3+MONTH(M$4),FALSE)</f>
        <v>40046.870000000003</v>
      </c>
      <c r="N22" s="3">
        <f>VLOOKUP($B22,bal!$A:$O,3+MONTH(N$4),FALSE)</f>
        <v>37568.25</v>
      </c>
      <c r="O22" s="3">
        <f>VLOOKUP($B22,bal!$A:$O,3+MONTH(O$4),FALSE)</f>
        <v>47904.23</v>
      </c>
    </row>
    <row r="23" spans="2:15" x14ac:dyDescent="0.2">
      <c r="B23" s="10">
        <v>1424</v>
      </c>
      <c r="C23" s="3">
        <f>VLOOKUP($B23,bal!$A:$O,3,FALSE)</f>
        <v>0</v>
      </c>
      <c r="D23" s="3">
        <f>VLOOKUP($B23,bal!$A:$O,3+MONTH(D$4),FALSE)</f>
        <v>0</v>
      </c>
      <c r="E23" s="3">
        <f>VLOOKUP($B23,bal!$A:$O,3+MONTH(E$4),FALSE)</f>
        <v>0</v>
      </c>
      <c r="F23" s="3">
        <f>VLOOKUP($B23,bal!$A:$O,3+MONTH(F$4),FALSE)</f>
        <v>0</v>
      </c>
      <c r="G23" s="3">
        <f>VLOOKUP($B23,bal!$A:$O,3+MONTH(G$4),FALSE)</f>
        <v>0</v>
      </c>
      <c r="H23" s="3">
        <f>VLOOKUP($B23,bal!$A:$O,3+MONTH(H$4),FALSE)</f>
        <v>0</v>
      </c>
      <c r="I23" s="3">
        <f>VLOOKUP($B23,bal!$A:$O,3+MONTH(I$4),FALSE)</f>
        <v>0</v>
      </c>
      <c r="J23" s="3">
        <f>VLOOKUP($B23,bal!$A:$O,3+MONTH(J$4),FALSE)</f>
        <v>0</v>
      </c>
      <c r="K23" s="3">
        <f>VLOOKUP($B23,bal!$A:$O,3+MONTH(K$4),FALSE)</f>
        <v>0</v>
      </c>
      <c r="L23" s="3">
        <f>VLOOKUP($B23,bal!$A:$O,3+MONTH(L$4),FALSE)</f>
        <v>0</v>
      </c>
      <c r="M23" s="3">
        <f>VLOOKUP($B23,bal!$A:$O,3+MONTH(M$4),FALSE)</f>
        <v>0</v>
      </c>
      <c r="N23" s="3">
        <f>VLOOKUP($B23,bal!$A:$O,3+MONTH(N$4),FALSE)</f>
        <v>0</v>
      </c>
      <c r="O23" s="3">
        <f>VLOOKUP($B23,bal!$A:$O,3+MONTH(O$4),FALSE)</f>
        <v>0</v>
      </c>
    </row>
    <row r="24" spans="2:15" x14ac:dyDescent="0.2">
      <c r="B24" s="10">
        <v>1473</v>
      </c>
      <c r="C24" s="3">
        <f>VLOOKUP($B24,bal!$A:$O,3,FALSE)</f>
        <v>0</v>
      </c>
      <c r="D24" s="3">
        <f>VLOOKUP($B24,bal!$A:$O,3+MONTH(D$4),FALSE)</f>
        <v>0</v>
      </c>
      <c r="E24" s="3">
        <f>VLOOKUP($B24,bal!$A:$O,3+MONTH(E$4),FALSE)</f>
        <v>0</v>
      </c>
      <c r="F24" s="3">
        <f>VLOOKUP($B24,bal!$A:$O,3+MONTH(F$4),FALSE)</f>
        <v>0</v>
      </c>
      <c r="G24" s="3">
        <f>VLOOKUP($B24,bal!$A:$O,3+MONTH(G$4),FALSE)</f>
        <v>0</v>
      </c>
      <c r="H24" s="3">
        <f>VLOOKUP($B24,bal!$A:$O,3+MONTH(H$4),FALSE)</f>
        <v>0</v>
      </c>
      <c r="I24" s="3">
        <f>VLOOKUP($B24,bal!$A:$O,3+MONTH(I$4),FALSE)</f>
        <v>0</v>
      </c>
      <c r="J24" s="3">
        <f>VLOOKUP($B24,bal!$A:$O,3+MONTH(J$4),FALSE)</f>
        <v>0</v>
      </c>
      <c r="K24" s="3">
        <f>VLOOKUP($B24,bal!$A:$O,3+MONTH(K$4),FALSE)</f>
        <v>0</v>
      </c>
      <c r="L24" s="3">
        <f>VLOOKUP($B24,bal!$A:$O,3+MONTH(L$4),FALSE)</f>
        <v>0</v>
      </c>
      <c r="M24" s="3">
        <f>VLOOKUP($B24,bal!$A:$O,3+MONTH(M$4),FALSE)</f>
        <v>0</v>
      </c>
      <c r="N24" s="3">
        <f>VLOOKUP($B24,bal!$A:$O,3+MONTH(N$4),FALSE)</f>
        <v>0</v>
      </c>
      <c r="O24" s="3">
        <f>VLOOKUP($B24,bal!$A:$O,3+MONTH(O$4),FALSE)</f>
        <v>0</v>
      </c>
    </row>
    <row r="25" spans="2:15" x14ac:dyDescent="0.2">
      <c r="B25" s="10">
        <v>1475</v>
      </c>
      <c r="C25" s="3">
        <f>VLOOKUP($B25,bal!$A:$O,3,FALSE)</f>
        <v>0</v>
      </c>
      <c r="D25" s="3">
        <f>VLOOKUP($B25,bal!$A:$O,3+MONTH(D$4),FALSE)</f>
        <v>0</v>
      </c>
      <c r="E25" s="3">
        <f>VLOOKUP($B25,bal!$A:$O,3+MONTH(E$4),FALSE)</f>
        <v>0</v>
      </c>
      <c r="F25" s="3">
        <f>VLOOKUP($B25,bal!$A:$O,3+MONTH(F$4),FALSE)</f>
        <v>0</v>
      </c>
      <c r="G25" s="3">
        <f>VLOOKUP($B25,bal!$A:$O,3+MONTH(G$4),FALSE)</f>
        <v>0</v>
      </c>
      <c r="H25" s="3">
        <f>VLOOKUP($B25,bal!$A:$O,3+MONTH(H$4),FALSE)</f>
        <v>0</v>
      </c>
      <c r="I25" s="3">
        <f>VLOOKUP($B25,bal!$A:$O,3+MONTH(I$4),FALSE)</f>
        <v>0</v>
      </c>
      <c r="J25" s="3">
        <f>VLOOKUP($B25,bal!$A:$O,3+MONTH(J$4),FALSE)</f>
        <v>0</v>
      </c>
      <c r="K25" s="3">
        <f>VLOOKUP($B25,bal!$A:$O,3+MONTH(K$4),FALSE)</f>
        <v>0</v>
      </c>
      <c r="L25" s="3">
        <f>VLOOKUP($B25,bal!$A:$O,3+MONTH(L$4),FALSE)</f>
        <v>0</v>
      </c>
      <c r="M25" s="3">
        <f>VLOOKUP($B25,bal!$A:$O,3+MONTH(M$4),FALSE)</f>
        <v>0</v>
      </c>
      <c r="N25" s="3">
        <f>VLOOKUP($B25,bal!$A:$O,3+MONTH(N$4),FALSE)</f>
        <v>0</v>
      </c>
      <c r="O25" s="3">
        <f>VLOOKUP($B25,bal!$A:$O,3+MONTH(O$4),FALSE)</f>
        <v>0</v>
      </c>
    </row>
    <row r="26" spans="2:15" x14ac:dyDescent="0.2">
      <c r="B26" s="10">
        <v>1477</v>
      </c>
      <c r="C26" s="3">
        <f>VLOOKUP($B26,bal!$A:$O,3,FALSE)</f>
        <v>0</v>
      </c>
      <c r="D26" s="3">
        <f>VLOOKUP($B26,bal!$A:$O,3+MONTH(D$4),FALSE)</f>
        <v>0</v>
      </c>
      <c r="E26" s="3">
        <f>VLOOKUP($B26,bal!$A:$O,3+MONTH(E$4),FALSE)</f>
        <v>0</v>
      </c>
      <c r="F26" s="3">
        <f>VLOOKUP($B26,bal!$A:$O,3+MONTH(F$4),FALSE)</f>
        <v>0</v>
      </c>
      <c r="G26" s="3">
        <f>VLOOKUP($B26,bal!$A:$O,3+MONTH(G$4),FALSE)</f>
        <v>0</v>
      </c>
      <c r="H26" s="3">
        <f>VLOOKUP($B26,bal!$A:$O,3+MONTH(H$4),FALSE)</f>
        <v>0</v>
      </c>
      <c r="I26" s="3">
        <f>VLOOKUP($B26,bal!$A:$O,3+MONTH(I$4),FALSE)</f>
        <v>0</v>
      </c>
      <c r="J26" s="3">
        <f>VLOOKUP($B26,bal!$A:$O,3+MONTH(J$4),FALSE)</f>
        <v>0</v>
      </c>
      <c r="K26" s="3">
        <f>VLOOKUP($B26,bal!$A:$O,3+MONTH(K$4),FALSE)</f>
        <v>0</v>
      </c>
      <c r="L26" s="3">
        <f>VLOOKUP($B26,bal!$A:$O,3+MONTH(L$4),FALSE)</f>
        <v>0</v>
      </c>
      <c r="M26" s="3">
        <f>VLOOKUP($B26,bal!$A:$O,3+MONTH(M$4),FALSE)</f>
        <v>0</v>
      </c>
      <c r="N26" s="3">
        <f>VLOOKUP($B26,bal!$A:$O,3+MONTH(N$4),FALSE)</f>
        <v>0</v>
      </c>
      <c r="O26" s="3">
        <f>VLOOKUP($B26,bal!$A:$O,3+MONTH(O$4),FALSE)</f>
        <v>0</v>
      </c>
    </row>
    <row r="27" spans="2:15" x14ac:dyDescent="0.2">
      <c r="B27" s="10">
        <v>15</v>
      </c>
      <c r="C27" s="3">
        <f>VLOOKUP($B27,bal!$A:$O,3,FALSE)</f>
        <v>0</v>
      </c>
      <c r="D27" s="3">
        <f>VLOOKUP($B27,bal!$A:$O,3+MONTH(D$4),FALSE)</f>
        <v>0</v>
      </c>
      <c r="E27" s="3">
        <f>VLOOKUP($B27,bal!$A:$O,3+MONTH(E$4),FALSE)</f>
        <v>0</v>
      </c>
      <c r="F27" s="3">
        <f>VLOOKUP($B27,bal!$A:$O,3+MONTH(F$4),FALSE)</f>
        <v>0</v>
      </c>
      <c r="G27" s="3">
        <f>VLOOKUP($B27,bal!$A:$O,3+MONTH(G$4),FALSE)</f>
        <v>0</v>
      </c>
      <c r="H27" s="3">
        <f>VLOOKUP($B27,bal!$A:$O,3+MONTH(H$4),FALSE)</f>
        <v>0</v>
      </c>
      <c r="I27" s="3">
        <f>VLOOKUP($B27,bal!$A:$O,3+MONTH(I$4),FALSE)</f>
        <v>0</v>
      </c>
      <c r="J27" s="3">
        <f>VLOOKUP($B27,bal!$A:$O,3+MONTH(J$4),FALSE)</f>
        <v>0</v>
      </c>
      <c r="K27" s="3">
        <f>VLOOKUP($B27,bal!$A:$O,3+MONTH(K$4),FALSE)</f>
        <v>0</v>
      </c>
      <c r="L27" s="3">
        <f>VLOOKUP($B27,bal!$A:$O,3+MONTH(L$4),FALSE)</f>
        <v>0</v>
      </c>
      <c r="M27" s="3">
        <f>VLOOKUP($B27,bal!$A:$O,3+MONTH(M$4),FALSE)</f>
        <v>0</v>
      </c>
      <c r="N27" s="3">
        <f>VLOOKUP($B27,bal!$A:$O,3+MONTH(N$4),FALSE)</f>
        <v>0</v>
      </c>
      <c r="O27" s="3">
        <f>VLOOKUP($B27,bal!$A:$O,3+MONTH(O$4),FALSE)</f>
        <v>0</v>
      </c>
    </row>
    <row r="28" spans="2:15" x14ac:dyDescent="0.2">
      <c r="B28" s="10">
        <v>1901</v>
      </c>
      <c r="C28" s="3">
        <f>VLOOKUP($B28,bal!$A:$O,3,FALSE)</f>
        <v>9144.68</v>
      </c>
      <c r="D28" s="3">
        <f>VLOOKUP($B28,bal!$A:$O,3+MONTH(D$4),FALSE)</f>
        <v>9144.68</v>
      </c>
      <c r="E28" s="3">
        <f>VLOOKUP($B28,bal!$A:$O,3+MONTH(E$4),FALSE)</f>
        <v>9144.68</v>
      </c>
      <c r="F28" s="3">
        <f>VLOOKUP($B28,bal!$A:$O,3+MONTH(F$4),FALSE)</f>
        <v>9320.44</v>
      </c>
      <c r="G28" s="3">
        <f>VLOOKUP($B28,bal!$A:$O,3+MONTH(G$4),FALSE)</f>
        <v>9320.44</v>
      </c>
      <c r="H28" s="3">
        <f>VLOOKUP($B28,bal!$A:$O,3+MONTH(H$4),FALSE)</f>
        <v>9320.44</v>
      </c>
      <c r="I28" s="3">
        <f>VLOOKUP($B28,bal!$A:$O,3+MONTH(I$4),FALSE)</f>
        <v>9320.44</v>
      </c>
      <c r="J28" s="3">
        <f>VLOOKUP($B28,bal!$A:$O,3+MONTH(J$4),FALSE)</f>
        <v>9320.44</v>
      </c>
      <c r="K28" s="3">
        <f>VLOOKUP($B28,bal!$A:$O,3+MONTH(K$4),FALSE)</f>
        <v>9320.44</v>
      </c>
      <c r="L28" s="3">
        <f>VLOOKUP($B28,bal!$A:$O,3+MONTH(L$4),FALSE)</f>
        <v>9320.44</v>
      </c>
      <c r="M28" s="3">
        <f>VLOOKUP($B28,bal!$A:$O,3+MONTH(M$4),FALSE)</f>
        <v>9320.44</v>
      </c>
      <c r="N28" s="3">
        <f>VLOOKUP($B28,bal!$A:$O,3+MONTH(N$4),FALSE)</f>
        <v>9320.44</v>
      </c>
      <c r="O28" s="3">
        <f>VLOOKUP($B28,bal!$A:$O,3+MONTH(O$4),FALSE)</f>
        <v>9320.44</v>
      </c>
    </row>
    <row r="29" spans="2:15" x14ac:dyDescent="0.2">
      <c r="B29" s="10">
        <v>1902</v>
      </c>
      <c r="C29" s="3">
        <f>VLOOKUP($B29,bal!$A:$O,3,FALSE)</f>
        <v>0</v>
      </c>
      <c r="D29" s="3">
        <f>VLOOKUP($B29,bal!$A:$O,3+MONTH(D$4),FALSE)</f>
        <v>0</v>
      </c>
      <c r="E29" s="3">
        <f>VLOOKUP($B29,bal!$A:$O,3+MONTH(E$4),FALSE)</f>
        <v>0</v>
      </c>
      <c r="F29" s="3">
        <f>VLOOKUP($B29,bal!$A:$O,3+MONTH(F$4),FALSE)</f>
        <v>0</v>
      </c>
      <c r="G29" s="3">
        <f>VLOOKUP($B29,bal!$A:$O,3+MONTH(G$4),FALSE)</f>
        <v>0</v>
      </c>
      <c r="H29" s="3">
        <f>VLOOKUP($B29,bal!$A:$O,3+MONTH(H$4),FALSE)</f>
        <v>0</v>
      </c>
      <c r="I29" s="3">
        <f>VLOOKUP($B29,bal!$A:$O,3+MONTH(I$4),FALSE)</f>
        <v>0</v>
      </c>
      <c r="J29" s="3">
        <f>VLOOKUP($B29,bal!$A:$O,3+MONTH(J$4),FALSE)</f>
        <v>0</v>
      </c>
      <c r="K29" s="3">
        <f>VLOOKUP($B29,bal!$A:$O,3+MONTH(K$4),FALSE)</f>
        <v>0</v>
      </c>
      <c r="L29" s="3">
        <f>VLOOKUP($B29,bal!$A:$O,3+MONTH(L$4),FALSE)</f>
        <v>0</v>
      </c>
      <c r="M29" s="3">
        <f>VLOOKUP($B29,bal!$A:$O,3+MONTH(M$4),FALSE)</f>
        <v>0</v>
      </c>
      <c r="N29" s="3">
        <f>VLOOKUP($B29,bal!$A:$O,3+MONTH(N$4),FALSE)</f>
        <v>0</v>
      </c>
      <c r="O29" s="3">
        <f>VLOOKUP($B29,bal!$A:$O,3+MONTH(O$4),FALSE)</f>
        <v>0</v>
      </c>
    </row>
    <row r="30" spans="2:15" x14ac:dyDescent="0.2">
      <c r="B30" s="10">
        <v>1</v>
      </c>
      <c r="C30" s="3">
        <f>VLOOKUP($B30,bal!$A:$O,3,FALSE)</f>
        <v>4063962.68</v>
      </c>
      <c r="D30" s="3">
        <f>VLOOKUP($B30,bal!$A:$O,3+MONTH(D$4),FALSE)</f>
        <v>4136532.77</v>
      </c>
      <c r="E30" s="3">
        <f>VLOOKUP($B30,bal!$A:$O,3+MONTH(E$4),FALSE)</f>
        <v>4164389.04</v>
      </c>
      <c r="F30" s="3">
        <f>VLOOKUP($B30,bal!$A:$O,3+MONTH(F$4),FALSE)</f>
        <v>4401167.46</v>
      </c>
      <c r="G30" s="3">
        <f>VLOOKUP($B30,bal!$A:$O,3+MONTH(G$4),FALSE)</f>
        <v>4425929.7</v>
      </c>
      <c r="H30" s="3">
        <f>VLOOKUP($B30,bal!$A:$O,3+MONTH(H$4),FALSE)</f>
        <v>4415789.41</v>
      </c>
      <c r="I30" s="3">
        <f>VLOOKUP($B30,bal!$A:$O,3+MONTH(I$4),FALSE)</f>
        <v>4534887.38</v>
      </c>
      <c r="J30" s="3">
        <f>VLOOKUP($B30,bal!$A:$O,3+MONTH(J$4),FALSE)</f>
        <v>4530187.5199999996</v>
      </c>
      <c r="K30" s="3">
        <f>VLOOKUP($B30,bal!$A:$O,3+MONTH(K$4),FALSE)</f>
        <v>4593209.6399999997</v>
      </c>
      <c r="L30" s="3">
        <f>VLOOKUP($B30,bal!$A:$O,3+MONTH(L$4),FALSE)</f>
        <v>4698406.2699999996</v>
      </c>
      <c r="M30" s="3">
        <f>VLOOKUP($B30,bal!$A:$O,3+MONTH(M$4),FALSE)</f>
        <v>4805923.2</v>
      </c>
      <c r="N30" s="3">
        <f>VLOOKUP($B30,bal!$A:$O,3+MONTH(N$4),FALSE)</f>
        <v>4906935.3899999997</v>
      </c>
      <c r="O30" s="3">
        <f>VLOOKUP($B30,bal!$A:$O,3+MONTH(O$4),FALSE)</f>
        <v>4915731.3600000003</v>
      </c>
    </row>
    <row r="31" spans="2:15" x14ac:dyDescent="0.2">
      <c r="D31" s="8">
        <f>SUM(D5:D29)/D30</f>
        <v>0.91996841112901429</v>
      </c>
      <c r="E31" s="8">
        <f t="shared" ref="E31:O31" si="0">SUM(E5:E29)/E30</f>
        <v>0.90998175569110629</v>
      </c>
      <c r="F31" s="8">
        <f t="shared" si="0"/>
        <v>0.91550839558374808</v>
      </c>
      <c r="G31" s="8">
        <f t="shared" si="0"/>
        <v>0.91587749123082551</v>
      </c>
      <c r="H31" s="8">
        <f t="shared" si="0"/>
        <v>0.91823149464910725</v>
      </c>
      <c r="I31" s="8">
        <f t="shared" si="0"/>
        <v>0.91804139356598524</v>
      </c>
      <c r="J31" s="8">
        <f t="shared" si="0"/>
        <v>0.92448781899430088</v>
      </c>
      <c r="K31" s="8">
        <f t="shared" si="0"/>
        <v>0.92688490917649502</v>
      </c>
      <c r="L31" s="8">
        <f t="shared" si="0"/>
        <v>0.93241109607151984</v>
      </c>
      <c r="M31" s="8">
        <f t="shared" si="0"/>
        <v>0.93550909843919283</v>
      </c>
      <c r="N31" s="8">
        <f t="shared" si="0"/>
        <v>0.9385083221974112</v>
      </c>
      <c r="O31" s="8">
        <f t="shared" si="0"/>
        <v>0.94083117064395494</v>
      </c>
    </row>
    <row r="33" spans="2:15" x14ac:dyDescent="0.2">
      <c r="B33" s="5" t="s">
        <v>435</v>
      </c>
      <c r="C33" s="15" t="s">
        <v>558</v>
      </c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7"/>
    </row>
  </sheetData>
  <mergeCells count="2">
    <mergeCell ref="B2:O2"/>
    <mergeCell ref="C33:O33"/>
  </mergeCells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B165FF-0442-4DDA-A8BD-E3D284B974A1}">
  <dimension ref="B2:O47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1.25" x14ac:dyDescent="0.2"/>
  <cols>
    <col min="1" max="1" width="1.42578125" style="1" customWidth="1"/>
    <col min="2" max="2" width="8.5703125" style="2" customWidth="1"/>
    <col min="3" max="3" width="11.140625" style="2" customWidth="1"/>
    <col min="4" max="15" width="11.140625" style="1" customWidth="1"/>
    <col min="16" max="16384" width="11.42578125" style="1"/>
  </cols>
  <sheetData>
    <row r="2" spans="2:15" ht="15.75" x14ac:dyDescent="0.2">
      <c r="B2" s="14" t="s">
        <v>409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4" spans="2:15" x14ac:dyDescent="0.2">
      <c r="B4" s="5" t="s">
        <v>1</v>
      </c>
      <c r="C4" s="7" t="str">
        <f>bal!C1</f>
        <v>dic-2020</v>
      </c>
      <c r="D4" s="7" t="str">
        <f>bal!D1</f>
        <v>ene-2021</v>
      </c>
      <c r="E4" s="7" t="str">
        <f>bal!E1</f>
        <v>feb-2021</v>
      </c>
      <c r="F4" s="7" t="str">
        <f>bal!F1</f>
        <v>mar-2021</v>
      </c>
      <c r="G4" s="7" t="str">
        <f>bal!G1</f>
        <v>abr-2021</v>
      </c>
      <c r="H4" s="7" t="str">
        <f>bal!H1</f>
        <v>may-2021</v>
      </c>
      <c r="I4" s="7" t="str">
        <f>bal!I1</f>
        <v>jun-2021</v>
      </c>
      <c r="J4" s="7" t="str">
        <f>bal!J1</f>
        <v>jul-2021</v>
      </c>
      <c r="K4" s="7" t="str">
        <f>bal!K1</f>
        <v>ago-2021</v>
      </c>
      <c r="L4" s="7" t="str">
        <f>bal!L1</f>
        <v>sep-2021</v>
      </c>
      <c r="M4" s="7" t="str">
        <f>bal!M1</f>
        <v>oct-2021</v>
      </c>
      <c r="N4" s="7" t="str">
        <f>bal!N1</f>
        <v>nov-2021</v>
      </c>
      <c r="O4" s="7" t="str">
        <f>bal!O1</f>
        <v>dic-2021</v>
      </c>
    </row>
    <row r="5" spans="2:15" x14ac:dyDescent="0.2">
      <c r="B5" s="10">
        <v>1103</v>
      </c>
      <c r="C5" s="3">
        <f>VLOOKUP($B5,bal!$A:$O,3,FALSE)</f>
        <v>279859.53999999998</v>
      </c>
      <c r="D5" s="3">
        <f>VLOOKUP($B5,bal!$A:$O,3+MONTH(D$4),FALSE)</f>
        <v>286827.78999999998</v>
      </c>
      <c r="E5" s="3">
        <f>VLOOKUP($B5,bal!$A:$O,3+MONTH(E$4),FALSE)</f>
        <v>256862.54</v>
      </c>
      <c r="F5" s="3">
        <f>VLOOKUP($B5,bal!$A:$O,3+MONTH(F$4),FALSE)</f>
        <v>371146.54</v>
      </c>
      <c r="G5" s="3">
        <f>VLOOKUP($B5,bal!$A:$O,3+MONTH(G$4),FALSE)</f>
        <v>330469.96000000002</v>
      </c>
      <c r="H5" s="3">
        <f>VLOOKUP($B5,bal!$A:$O,3+MONTH(H$4),FALSE)</f>
        <v>280856.46999999997</v>
      </c>
      <c r="I5" s="3">
        <f>VLOOKUP($B5,bal!$A:$O,3+MONTH(I$4),FALSE)</f>
        <v>368929.03</v>
      </c>
      <c r="J5" s="3">
        <f>VLOOKUP($B5,bal!$A:$O,3+MONTH(J$4),FALSE)</f>
        <v>284019.65999999997</v>
      </c>
      <c r="K5" s="3">
        <f>VLOOKUP($B5,bal!$A:$O,3+MONTH(K$4),FALSE)</f>
        <v>299871.96000000002</v>
      </c>
      <c r="L5" s="3">
        <f>VLOOKUP($B5,bal!$A:$O,3+MONTH(L$4),FALSE)</f>
        <v>324977.98</v>
      </c>
      <c r="M5" s="3">
        <f>VLOOKUP($B5,bal!$A:$O,3+MONTH(M$4),FALSE)</f>
        <v>341881.43</v>
      </c>
      <c r="N5" s="3">
        <f>VLOOKUP($B5,bal!$A:$O,3+MONTH(N$4),FALSE)</f>
        <v>374699.93</v>
      </c>
      <c r="O5" s="3">
        <f>VLOOKUP($B5,bal!$A:$O,3+MONTH(O$4),FALSE)</f>
        <v>350570.03</v>
      </c>
    </row>
    <row r="6" spans="2:15" x14ac:dyDescent="0.2">
      <c r="B6" s="10">
        <v>1201</v>
      </c>
      <c r="C6" s="3">
        <f>VLOOKUP($B6,bal!$A:$O,3,FALSE)</f>
        <v>0</v>
      </c>
      <c r="D6" s="3">
        <f>VLOOKUP($B6,bal!$A:$O,3+MONTH(D$4),FALSE)</f>
        <v>0</v>
      </c>
      <c r="E6" s="3">
        <f>VLOOKUP($B6,bal!$A:$O,3+MONTH(E$4),FALSE)</f>
        <v>0</v>
      </c>
      <c r="F6" s="3">
        <f>VLOOKUP($B6,bal!$A:$O,3+MONTH(F$4),FALSE)</f>
        <v>0</v>
      </c>
      <c r="G6" s="3">
        <f>VLOOKUP($B6,bal!$A:$O,3+MONTH(G$4),FALSE)</f>
        <v>0</v>
      </c>
      <c r="H6" s="3">
        <f>VLOOKUP($B6,bal!$A:$O,3+MONTH(H$4),FALSE)</f>
        <v>0</v>
      </c>
      <c r="I6" s="3">
        <f>VLOOKUP($B6,bal!$A:$O,3+MONTH(I$4),FALSE)</f>
        <v>0</v>
      </c>
      <c r="J6" s="3">
        <f>VLOOKUP($B6,bal!$A:$O,3+MONTH(J$4),FALSE)</f>
        <v>0</v>
      </c>
      <c r="K6" s="3">
        <f>VLOOKUP($B6,bal!$A:$O,3+MONTH(K$4),FALSE)</f>
        <v>0</v>
      </c>
      <c r="L6" s="3">
        <f>VLOOKUP($B6,bal!$A:$O,3+MONTH(L$4),FALSE)</f>
        <v>0</v>
      </c>
      <c r="M6" s="3">
        <f>VLOOKUP($B6,bal!$A:$O,3+MONTH(M$4),FALSE)</f>
        <v>0</v>
      </c>
      <c r="N6" s="3">
        <f>VLOOKUP($B6,bal!$A:$O,3+MONTH(N$4),FALSE)</f>
        <v>0</v>
      </c>
      <c r="O6" s="3">
        <f>VLOOKUP($B6,bal!$A:$O,3+MONTH(O$4),FALSE)</f>
        <v>0</v>
      </c>
    </row>
    <row r="7" spans="2:15" x14ac:dyDescent="0.2">
      <c r="B7" s="10">
        <v>1202</v>
      </c>
      <c r="C7" s="3">
        <f>VLOOKUP($B7,bal!$A:$O,3,FALSE)</f>
        <v>0</v>
      </c>
      <c r="D7" s="3">
        <f>VLOOKUP($B7,bal!$A:$O,3+MONTH(D$4),FALSE)</f>
        <v>0</v>
      </c>
      <c r="E7" s="3">
        <f>VLOOKUP($B7,bal!$A:$O,3+MONTH(E$4),FALSE)</f>
        <v>0</v>
      </c>
      <c r="F7" s="3">
        <f>VLOOKUP($B7,bal!$A:$O,3+MONTH(F$4),FALSE)</f>
        <v>0</v>
      </c>
      <c r="G7" s="3">
        <f>VLOOKUP($B7,bal!$A:$O,3+MONTH(G$4),FALSE)</f>
        <v>0</v>
      </c>
      <c r="H7" s="3">
        <f>VLOOKUP($B7,bal!$A:$O,3+MONTH(H$4),FALSE)</f>
        <v>0</v>
      </c>
      <c r="I7" s="3">
        <f>VLOOKUP($B7,bal!$A:$O,3+MONTH(I$4),FALSE)</f>
        <v>0</v>
      </c>
      <c r="J7" s="3">
        <f>VLOOKUP($B7,bal!$A:$O,3+MONTH(J$4),FALSE)</f>
        <v>0</v>
      </c>
      <c r="K7" s="3">
        <f>VLOOKUP($B7,bal!$A:$O,3+MONTH(K$4),FALSE)</f>
        <v>0</v>
      </c>
      <c r="L7" s="3">
        <f>VLOOKUP($B7,bal!$A:$O,3+MONTH(L$4),FALSE)</f>
        <v>0</v>
      </c>
      <c r="M7" s="3">
        <f>VLOOKUP($B7,bal!$A:$O,3+MONTH(M$4),FALSE)</f>
        <v>0</v>
      </c>
      <c r="N7" s="3">
        <f>VLOOKUP($B7,bal!$A:$O,3+MONTH(N$4),FALSE)</f>
        <v>0</v>
      </c>
      <c r="O7" s="3">
        <f>VLOOKUP($B7,bal!$A:$O,3+MONTH(O$4),FALSE)</f>
        <v>0</v>
      </c>
    </row>
    <row r="8" spans="2:15" x14ac:dyDescent="0.2">
      <c r="B8" s="10">
        <v>13</v>
      </c>
      <c r="C8" s="3">
        <f>VLOOKUP($B8,bal!$A:$O,3,FALSE)</f>
        <v>90665.23</v>
      </c>
      <c r="D8" s="3">
        <f>VLOOKUP($B8,bal!$A:$O,3+MONTH(D$4),FALSE)</f>
        <v>106139.6</v>
      </c>
      <c r="E8" s="3">
        <f>VLOOKUP($B8,bal!$A:$O,3+MONTH(E$4),FALSE)</f>
        <v>115653.26</v>
      </c>
      <c r="F8" s="3">
        <f>VLOOKUP($B8,bal!$A:$O,3+MONTH(F$4),FALSE)</f>
        <v>161078.92000000001</v>
      </c>
      <c r="G8" s="3">
        <f>VLOOKUP($B8,bal!$A:$O,3+MONTH(G$4),FALSE)</f>
        <v>161508.84</v>
      </c>
      <c r="H8" s="3">
        <f>VLOOKUP($B8,bal!$A:$O,3+MONTH(H$4),FALSE)</f>
        <v>162192.85999999999</v>
      </c>
      <c r="I8" s="3">
        <f>VLOOKUP($B8,bal!$A:$O,3+MONTH(I$4),FALSE)</f>
        <v>113223.87</v>
      </c>
      <c r="J8" s="3">
        <f>VLOOKUP($B8,bal!$A:$O,3+MONTH(J$4),FALSE)</f>
        <v>118160.73</v>
      </c>
      <c r="K8" s="3">
        <f>VLOOKUP($B8,bal!$A:$O,3+MONTH(K$4),FALSE)</f>
        <v>114125.39</v>
      </c>
      <c r="L8" s="3">
        <f>VLOOKUP($B8,bal!$A:$O,3+MONTH(L$4),FALSE)</f>
        <v>136970.82</v>
      </c>
      <c r="M8" s="3">
        <f>VLOOKUP($B8,bal!$A:$O,3+MONTH(M$4),FALSE)</f>
        <v>153367.20000000001</v>
      </c>
      <c r="N8" s="3">
        <f>VLOOKUP($B8,bal!$A:$O,3+MONTH(N$4),FALSE)</f>
        <v>167715.91</v>
      </c>
      <c r="O8" s="3">
        <f>VLOOKUP($B8,bal!$A:$O,3+MONTH(O$4),FALSE)</f>
        <v>149358.78</v>
      </c>
    </row>
    <row r="9" spans="2:15" x14ac:dyDescent="0.2">
      <c r="B9" s="10">
        <v>1401</v>
      </c>
      <c r="C9" s="3">
        <f>VLOOKUP($B9,bal!$A:$O,3,FALSE)</f>
        <v>0</v>
      </c>
      <c r="D9" s="3">
        <f>VLOOKUP($B9,bal!$A:$O,3+MONTH(D$4),FALSE)</f>
        <v>0</v>
      </c>
      <c r="E9" s="3">
        <f>VLOOKUP($B9,bal!$A:$O,3+MONTH(E$4),FALSE)</f>
        <v>0</v>
      </c>
      <c r="F9" s="3">
        <f>VLOOKUP($B9,bal!$A:$O,3+MONTH(F$4),FALSE)</f>
        <v>0</v>
      </c>
      <c r="G9" s="3">
        <f>VLOOKUP($B9,bal!$A:$O,3+MONTH(G$4),FALSE)</f>
        <v>0</v>
      </c>
      <c r="H9" s="3">
        <f>VLOOKUP($B9,bal!$A:$O,3+MONTH(H$4),FALSE)</f>
        <v>0</v>
      </c>
      <c r="I9" s="3">
        <f>VLOOKUP($B9,bal!$A:$O,3+MONTH(I$4),FALSE)</f>
        <v>0</v>
      </c>
      <c r="J9" s="3">
        <f>VLOOKUP($B9,bal!$A:$O,3+MONTH(J$4),FALSE)</f>
        <v>0</v>
      </c>
      <c r="K9" s="3">
        <f>VLOOKUP($B9,bal!$A:$O,3+MONTH(K$4),FALSE)</f>
        <v>0</v>
      </c>
      <c r="L9" s="3">
        <f>VLOOKUP($B9,bal!$A:$O,3+MONTH(L$4),FALSE)</f>
        <v>0</v>
      </c>
      <c r="M9" s="3">
        <f>VLOOKUP($B9,bal!$A:$O,3+MONTH(M$4),FALSE)</f>
        <v>0</v>
      </c>
      <c r="N9" s="3">
        <f>VLOOKUP($B9,bal!$A:$O,3+MONTH(N$4),FALSE)</f>
        <v>0</v>
      </c>
      <c r="O9" s="3">
        <f>VLOOKUP($B9,bal!$A:$O,3+MONTH(O$4),FALSE)</f>
        <v>0</v>
      </c>
    </row>
    <row r="10" spans="2:15" x14ac:dyDescent="0.2">
      <c r="B10" s="10">
        <v>1402</v>
      </c>
      <c r="C10" s="3">
        <f>VLOOKUP($B10,bal!$A:$O,3,FALSE)</f>
        <v>2023065.78</v>
      </c>
      <c r="D10" s="3">
        <f>VLOOKUP($B10,bal!$A:$O,3+MONTH(D$4),FALSE)</f>
        <v>2074613.24</v>
      </c>
      <c r="E10" s="3">
        <f>VLOOKUP($B10,bal!$A:$O,3+MONTH(E$4),FALSE)</f>
        <v>2120081.33</v>
      </c>
      <c r="F10" s="3">
        <f>VLOOKUP($B10,bal!$A:$O,3+MONTH(F$4),FALSE)</f>
        <v>2236401.2000000002</v>
      </c>
      <c r="G10" s="3">
        <f>VLOOKUP($B10,bal!$A:$O,3+MONTH(G$4),FALSE)</f>
        <v>2325533.37</v>
      </c>
      <c r="H10" s="3">
        <f>VLOOKUP($B10,bal!$A:$O,3+MONTH(H$4),FALSE)</f>
        <v>2373753.4</v>
      </c>
      <c r="I10" s="3">
        <f>VLOOKUP($B10,bal!$A:$O,3+MONTH(I$4),FALSE)</f>
        <v>2423398.31</v>
      </c>
      <c r="J10" s="3">
        <f>VLOOKUP($B10,bal!$A:$O,3+MONTH(J$4),FALSE)</f>
        <v>2486349.91</v>
      </c>
      <c r="K10" s="3">
        <f>VLOOKUP($B10,bal!$A:$O,3+MONTH(K$4),FALSE)</f>
        <v>2532890.7200000002</v>
      </c>
      <c r="L10" s="3">
        <f>VLOOKUP($B10,bal!$A:$O,3+MONTH(L$4),FALSE)</f>
        <v>2580602.41</v>
      </c>
      <c r="M10" s="3">
        <f>VLOOKUP($B10,bal!$A:$O,3+MONTH(M$4),FALSE)</f>
        <v>2645683.6800000002</v>
      </c>
      <c r="N10" s="3">
        <f>VLOOKUP($B10,bal!$A:$O,3+MONTH(N$4),FALSE)</f>
        <v>2698256.91</v>
      </c>
      <c r="O10" s="3">
        <f>VLOOKUP($B10,bal!$A:$O,3+MONTH(O$4),FALSE)</f>
        <v>2714509.9</v>
      </c>
    </row>
    <row r="11" spans="2:15" x14ac:dyDescent="0.2">
      <c r="B11" s="10">
        <v>1403</v>
      </c>
      <c r="C11" s="3">
        <f>VLOOKUP($B11,bal!$A:$O,3,FALSE)</f>
        <v>45270.46</v>
      </c>
      <c r="D11" s="3">
        <f>VLOOKUP($B11,bal!$A:$O,3+MONTH(D$4),FALSE)</f>
        <v>42262.65</v>
      </c>
      <c r="E11" s="3">
        <f>VLOOKUP($B11,bal!$A:$O,3+MONTH(E$4),FALSE)</f>
        <v>39868.080000000002</v>
      </c>
      <c r="F11" s="3">
        <f>VLOOKUP($B11,bal!$A:$O,3+MONTH(F$4),FALSE)</f>
        <v>36578.51</v>
      </c>
      <c r="G11" s="3">
        <f>VLOOKUP($B11,bal!$A:$O,3+MONTH(G$4),FALSE)</f>
        <v>34323.18</v>
      </c>
      <c r="H11" s="3">
        <f>VLOOKUP($B11,bal!$A:$O,3+MONTH(H$4),FALSE)</f>
        <v>33382.089999999997</v>
      </c>
      <c r="I11" s="3">
        <f>VLOOKUP($B11,bal!$A:$O,3+MONTH(I$4),FALSE)</f>
        <v>30704.799999999999</v>
      </c>
      <c r="J11" s="3">
        <f>VLOOKUP($B11,bal!$A:$O,3+MONTH(J$4),FALSE)</f>
        <v>28701.54</v>
      </c>
      <c r="K11" s="3">
        <f>VLOOKUP($B11,bal!$A:$O,3+MONTH(K$4),FALSE)</f>
        <v>26201.040000000001</v>
      </c>
      <c r="L11" s="3">
        <f>VLOOKUP($B11,bal!$A:$O,3+MONTH(L$4),FALSE)</f>
        <v>23731.4</v>
      </c>
      <c r="M11" s="3">
        <f>VLOOKUP($B11,bal!$A:$O,3+MONTH(M$4),FALSE)</f>
        <v>22398.23</v>
      </c>
      <c r="N11" s="3">
        <f>VLOOKUP($B11,bal!$A:$O,3+MONTH(N$4),FALSE)</f>
        <v>19117.03</v>
      </c>
      <c r="O11" s="3">
        <f>VLOOKUP($B11,bal!$A:$O,3+MONTH(O$4),FALSE)</f>
        <v>17961.669999999998</v>
      </c>
    </row>
    <row r="12" spans="2:15" x14ac:dyDescent="0.2">
      <c r="B12" s="10">
        <v>1404</v>
      </c>
      <c r="C12" s="3">
        <f>VLOOKUP($B12,bal!$A:$O,3,FALSE)</f>
        <v>1293664.27</v>
      </c>
      <c r="D12" s="3">
        <f>VLOOKUP($B12,bal!$A:$O,3+MONTH(D$4),FALSE)</f>
        <v>1279701.3400000001</v>
      </c>
      <c r="E12" s="3">
        <f>VLOOKUP($B12,bal!$A:$O,3+MONTH(E$4),FALSE)</f>
        <v>1240457.1100000001</v>
      </c>
      <c r="F12" s="3">
        <f>VLOOKUP($B12,bal!$A:$O,3+MONTH(F$4),FALSE)</f>
        <v>1199771.1299999999</v>
      </c>
      <c r="G12" s="3">
        <f>VLOOKUP($B12,bal!$A:$O,3+MONTH(G$4),FALSE)</f>
        <v>1161932.56</v>
      </c>
      <c r="H12" s="3">
        <f>VLOOKUP($B12,bal!$A:$O,3+MONTH(H$4),FALSE)</f>
        <v>1135841.5</v>
      </c>
      <c r="I12" s="3">
        <f>VLOOKUP($B12,bal!$A:$O,3+MONTH(I$4),FALSE)</f>
        <v>1136767.72</v>
      </c>
      <c r="J12" s="3">
        <f>VLOOKUP($B12,bal!$A:$O,3+MONTH(J$4),FALSE)</f>
        <v>1138781.0900000001</v>
      </c>
      <c r="K12" s="3">
        <f>VLOOKUP($B12,bal!$A:$O,3+MONTH(K$4),FALSE)</f>
        <v>1128166.71</v>
      </c>
      <c r="L12" s="3">
        <f>VLOOKUP($B12,bal!$A:$O,3+MONTH(L$4),FALSE)</f>
        <v>1144254.8999999999</v>
      </c>
      <c r="M12" s="3">
        <f>VLOOKUP($B12,bal!$A:$O,3+MONTH(M$4),FALSE)</f>
        <v>1143447.8400000001</v>
      </c>
      <c r="N12" s="3">
        <f>VLOOKUP($B12,bal!$A:$O,3+MONTH(N$4),FALSE)</f>
        <v>1151353.49</v>
      </c>
      <c r="O12" s="3">
        <f>VLOOKUP($B12,bal!$A:$O,3+MONTH(O$4),FALSE)</f>
        <v>1173533.3</v>
      </c>
    </row>
    <row r="13" spans="2:15" x14ac:dyDescent="0.2">
      <c r="B13" s="10">
        <v>1408</v>
      </c>
      <c r="C13" s="3">
        <f>VLOOKUP($B13,bal!$A:$O,3,FALSE)</f>
        <v>0</v>
      </c>
      <c r="D13" s="3">
        <f>VLOOKUP($B13,bal!$A:$O,3+MONTH(D$4),FALSE)</f>
        <v>0</v>
      </c>
      <c r="E13" s="3">
        <f>VLOOKUP($B13,bal!$A:$O,3+MONTH(E$4),FALSE)</f>
        <v>0</v>
      </c>
      <c r="F13" s="3">
        <f>VLOOKUP($B13,bal!$A:$O,3+MONTH(F$4),FALSE)</f>
        <v>0</v>
      </c>
      <c r="G13" s="3">
        <f>VLOOKUP($B13,bal!$A:$O,3+MONTH(G$4),FALSE)</f>
        <v>0</v>
      </c>
      <c r="H13" s="3">
        <f>VLOOKUP($B13,bal!$A:$O,3+MONTH(H$4),FALSE)</f>
        <v>0</v>
      </c>
      <c r="I13" s="3">
        <f>VLOOKUP($B13,bal!$A:$O,3+MONTH(I$4),FALSE)</f>
        <v>0</v>
      </c>
      <c r="J13" s="3">
        <f>VLOOKUP($B13,bal!$A:$O,3+MONTH(J$4),FALSE)</f>
        <v>0</v>
      </c>
      <c r="K13" s="3">
        <f>VLOOKUP($B13,bal!$A:$O,3+MONTH(K$4),FALSE)</f>
        <v>0</v>
      </c>
      <c r="L13" s="3">
        <f>VLOOKUP($B13,bal!$A:$O,3+MONTH(L$4),FALSE)</f>
        <v>0</v>
      </c>
      <c r="M13" s="3">
        <f>VLOOKUP($B13,bal!$A:$O,3+MONTH(M$4),FALSE)</f>
        <v>0</v>
      </c>
      <c r="N13" s="3">
        <f>VLOOKUP($B13,bal!$A:$O,3+MONTH(N$4),FALSE)</f>
        <v>0</v>
      </c>
      <c r="O13" s="3">
        <f>VLOOKUP($B13,bal!$A:$O,3+MONTH(O$4),FALSE)</f>
        <v>0</v>
      </c>
    </row>
    <row r="14" spans="2:15" x14ac:dyDescent="0.2">
      <c r="B14" s="10">
        <v>1409</v>
      </c>
      <c r="C14" s="3">
        <f>VLOOKUP($B14,bal!$A:$O,3,FALSE)</f>
        <v>0</v>
      </c>
      <c r="D14" s="3">
        <f>VLOOKUP($B14,bal!$A:$O,3+MONTH(D$4),FALSE)</f>
        <v>0</v>
      </c>
      <c r="E14" s="3">
        <f>VLOOKUP($B14,bal!$A:$O,3+MONTH(E$4),FALSE)</f>
        <v>0</v>
      </c>
      <c r="F14" s="3">
        <f>VLOOKUP($B14,bal!$A:$O,3+MONTH(F$4),FALSE)</f>
        <v>0</v>
      </c>
      <c r="G14" s="3">
        <f>VLOOKUP($B14,bal!$A:$O,3+MONTH(G$4),FALSE)</f>
        <v>0</v>
      </c>
      <c r="H14" s="3">
        <f>VLOOKUP($B14,bal!$A:$O,3+MONTH(H$4),FALSE)</f>
        <v>0</v>
      </c>
      <c r="I14" s="3">
        <f>VLOOKUP($B14,bal!$A:$O,3+MONTH(I$4),FALSE)</f>
        <v>0</v>
      </c>
      <c r="J14" s="3">
        <f>VLOOKUP($B14,bal!$A:$O,3+MONTH(J$4),FALSE)</f>
        <v>0</v>
      </c>
      <c r="K14" s="3">
        <f>VLOOKUP($B14,bal!$A:$O,3+MONTH(K$4),FALSE)</f>
        <v>0</v>
      </c>
      <c r="L14" s="3">
        <f>VLOOKUP($B14,bal!$A:$O,3+MONTH(L$4),FALSE)</f>
        <v>0</v>
      </c>
      <c r="M14" s="3">
        <f>VLOOKUP($B14,bal!$A:$O,3+MONTH(M$4),FALSE)</f>
        <v>0</v>
      </c>
      <c r="N14" s="3">
        <f>VLOOKUP($B14,bal!$A:$O,3+MONTH(N$4),FALSE)</f>
        <v>0</v>
      </c>
      <c r="O14" s="3">
        <f>VLOOKUP($B14,bal!$A:$O,3+MONTH(O$4),FALSE)</f>
        <v>0</v>
      </c>
    </row>
    <row r="15" spans="2:15" x14ac:dyDescent="0.2">
      <c r="B15" s="10">
        <v>1410</v>
      </c>
      <c r="C15" s="3">
        <f>VLOOKUP($B15,bal!$A:$O,3,FALSE)</f>
        <v>2237.54</v>
      </c>
      <c r="D15" s="3">
        <f>VLOOKUP($B15,bal!$A:$O,3+MONTH(D$4),FALSE)</f>
        <v>2208.04</v>
      </c>
      <c r="E15" s="3">
        <f>VLOOKUP($B15,bal!$A:$O,3+MONTH(E$4),FALSE)</f>
        <v>3476.71</v>
      </c>
      <c r="F15" s="3">
        <f>VLOOKUP($B15,bal!$A:$O,3+MONTH(F$4),FALSE)</f>
        <v>4236.8599999999997</v>
      </c>
      <c r="G15" s="3">
        <f>VLOOKUP($B15,bal!$A:$O,3+MONTH(G$4),FALSE)</f>
        <v>6495.72</v>
      </c>
      <c r="H15" s="3">
        <f>VLOOKUP($B15,bal!$A:$O,3+MONTH(H$4),FALSE)</f>
        <v>14629.25</v>
      </c>
      <c r="I15" s="3">
        <f>VLOOKUP($B15,bal!$A:$O,3+MONTH(I$4),FALSE)</f>
        <v>21355.06</v>
      </c>
      <c r="J15" s="3">
        <f>VLOOKUP($B15,bal!$A:$O,3+MONTH(J$4),FALSE)</f>
        <v>41621.760000000002</v>
      </c>
      <c r="K15" s="3">
        <f>VLOOKUP($B15,bal!$A:$O,3+MONTH(K$4),FALSE)</f>
        <v>55623.18</v>
      </c>
      <c r="L15" s="3">
        <f>VLOOKUP($B15,bal!$A:$O,3+MONTH(L$4),FALSE)</f>
        <v>57935.08</v>
      </c>
      <c r="M15" s="3">
        <f>VLOOKUP($B15,bal!$A:$O,3+MONTH(M$4),FALSE)</f>
        <v>69379.05</v>
      </c>
      <c r="N15" s="3">
        <f>VLOOKUP($B15,bal!$A:$O,3+MONTH(N$4),FALSE)</f>
        <v>70524.89</v>
      </c>
      <c r="O15" s="3">
        <f>VLOOKUP($B15,bal!$A:$O,3+MONTH(O$4),FALSE)</f>
        <v>75213.16</v>
      </c>
    </row>
    <row r="16" spans="2:15" x14ac:dyDescent="0.2">
      <c r="B16" s="10">
        <v>1411</v>
      </c>
      <c r="C16" s="3">
        <f>VLOOKUP($B16,bal!$A:$O,3,FALSE)</f>
        <v>0</v>
      </c>
      <c r="D16" s="3">
        <f>VLOOKUP($B16,bal!$A:$O,3+MONTH(D$4),FALSE)</f>
        <v>0</v>
      </c>
      <c r="E16" s="3">
        <f>VLOOKUP($B16,bal!$A:$O,3+MONTH(E$4),FALSE)</f>
        <v>0</v>
      </c>
      <c r="F16" s="3">
        <f>VLOOKUP($B16,bal!$A:$O,3+MONTH(F$4),FALSE)</f>
        <v>0</v>
      </c>
      <c r="G16" s="3">
        <f>VLOOKUP($B16,bal!$A:$O,3+MONTH(G$4),FALSE)</f>
        <v>0</v>
      </c>
      <c r="H16" s="3">
        <f>VLOOKUP($B16,bal!$A:$O,3+MONTH(H$4),FALSE)</f>
        <v>0</v>
      </c>
      <c r="I16" s="3">
        <f>VLOOKUP($B16,bal!$A:$O,3+MONTH(I$4),FALSE)</f>
        <v>0</v>
      </c>
      <c r="J16" s="3">
        <f>VLOOKUP($B16,bal!$A:$O,3+MONTH(J$4),FALSE)</f>
        <v>0</v>
      </c>
      <c r="K16" s="3">
        <f>VLOOKUP($B16,bal!$A:$O,3+MONTH(K$4),FALSE)</f>
        <v>0</v>
      </c>
      <c r="L16" s="3">
        <f>VLOOKUP($B16,bal!$A:$O,3+MONTH(L$4),FALSE)</f>
        <v>0</v>
      </c>
      <c r="M16" s="3">
        <f>VLOOKUP($B16,bal!$A:$O,3+MONTH(M$4),FALSE)</f>
        <v>0</v>
      </c>
      <c r="N16" s="3">
        <f>VLOOKUP($B16,bal!$A:$O,3+MONTH(N$4),FALSE)</f>
        <v>2217.0500000000002</v>
      </c>
      <c r="O16" s="3">
        <f>VLOOKUP($B16,bal!$A:$O,3+MONTH(O$4),FALSE)</f>
        <v>2217.0500000000002</v>
      </c>
    </row>
    <row r="17" spans="2:15" x14ac:dyDescent="0.2">
      <c r="B17" s="10">
        <v>1412</v>
      </c>
      <c r="C17" s="3">
        <f>VLOOKUP($B17,bal!$A:$O,3,FALSE)</f>
        <v>0</v>
      </c>
      <c r="D17" s="3">
        <f>VLOOKUP($B17,bal!$A:$O,3+MONTH(D$4),FALSE)</f>
        <v>0</v>
      </c>
      <c r="E17" s="3">
        <f>VLOOKUP($B17,bal!$A:$O,3+MONTH(E$4),FALSE)</f>
        <v>346.17</v>
      </c>
      <c r="F17" s="3">
        <f>VLOOKUP($B17,bal!$A:$O,3+MONTH(F$4),FALSE)</f>
        <v>2026.56</v>
      </c>
      <c r="G17" s="3">
        <f>VLOOKUP($B17,bal!$A:$O,3+MONTH(G$4),FALSE)</f>
        <v>10229.42</v>
      </c>
      <c r="H17" s="3">
        <f>VLOOKUP($B17,bal!$A:$O,3+MONTH(H$4),FALSE)</f>
        <v>20027.11</v>
      </c>
      <c r="I17" s="3">
        <f>VLOOKUP($B17,bal!$A:$O,3+MONTH(I$4),FALSE)</f>
        <v>23595.71</v>
      </c>
      <c r="J17" s="3">
        <f>VLOOKUP($B17,bal!$A:$O,3+MONTH(J$4),FALSE)</f>
        <v>35515.440000000002</v>
      </c>
      <c r="K17" s="3">
        <f>VLOOKUP($B17,bal!$A:$O,3+MONTH(K$4),FALSE)</f>
        <v>39989.620000000003</v>
      </c>
      <c r="L17" s="3">
        <f>VLOOKUP($B17,bal!$A:$O,3+MONTH(L$4),FALSE)</f>
        <v>42334.63</v>
      </c>
      <c r="M17" s="3">
        <f>VLOOKUP($B17,bal!$A:$O,3+MONTH(M$4),FALSE)</f>
        <v>46167.45</v>
      </c>
      <c r="N17" s="3">
        <f>VLOOKUP($B17,bal!$A:$O,3+MONTH(N$4),FALSE)</f>
        <v>49226.21</v>
      </c>
      <c r="O17" s="3">
        <f>VLOOKUP($B17,bal!$A:$O,3+MONTH(O$4),FALSE)</f>
        <v>57838.94</v>
      </c>
    </row>
    <row r="18" spans="2:15" x14ac:dyDescent="0.2">
      <c r="B18" s="10">
        <v>1416</v>
      </c>
      <c r="C18" s="3">
        <f>VLOOKUP($B18,bal!$A:$O,3,FALSE)</f>
        <v>0</v>
      </c>
      <c r="D18" s="3">
        <f>VLOOKUP($B18,bal!$A:$O,3+MONTH(D$4),FALSE)</f>
        <v>0</v>
      </c>
      <c r="E18" s="3">
        <f>VLOOKUP($B18,bal!$A:$O,3+MONTH(E$4),FALSE)</f>
        <v>0</v>
      </c>
      <c r="F18" s="3">
        <f>VLOOKUP($B18,bal!$A:$O,3+MONTH(F$4),FALSE)</f>
        <v>0</v>
      </c>
      <c r="G18" s="3">
        <f>VLOOKUP($B18,bal!$A:$O,3+MONTH(G$4),FALSE)</f>
        <v>0</v>
      </c>
      <c r="H18" s="3">
        <f>VLOOKUP($B18,bal!$A:$O,3+MONTH(H$4),FALSE)</f>
        <v>0</v>
      </c>
      <c r="I18" s="3">
        <f>VLOOKUP($B18,bal!$A:$O,3+MONTH(I$4),FALSE)</f>
        <v>0</v>
      </c>
      <c r="J18" s="3">
        <f>VLOOKUP($B18,bal!$A:$O,3+MONTH(J$4),FALSE)</f>
        <v>0</v>
      </c>
      <c r="K18" s="3">
        <f>VLOOKUP($B18,bal!$A:$O,3+MONTH(K$4),FALSE)</f>
        <v>0</v>
      </c>
      <c r="L18" s="3">
        <f>VLOOKUP($B18,bal!$A:$O,3+MONTH(L$4),FALSE)</f>
        <v>0</v>
      </c>
      <c r="M18" s="3">
        <f>VLOOKUP($B18,bal!$A:$O,3+MONTH(M$4),FALSE)</f>
        <v>0</v>
      </c>
      <c r="N18" s="3">
        <f>VLOOKUP($B18,bal!$A:$O,3+MONTH(N$4),FALSE)</f>
        <v>0</v>
      </c>
      <c r="O18" s="3">
        <f>VLOOKUP($B18,bal!$A:$O,3+MONTH(O$4),FALSE)</f>
        <v>0</v>
      </c>
    </row>
    <row r="19" spans="2:15" x14ac:dyDescent="0.2">
      <c r="B19" s="10">
        <v>1417</v>
      </c>
      <c r="C19" s="3">
        <f>VLOOKUP($B19,bal!$A:$O,3,FALSE)</f>
        <v>0</v>
      </c>
      <c r="D19" s="3">
        <f>VLOOKUP($B19,bal!$A:$O,3+MONTH(D$4),FALSE)</f>
        <v>0</v>
      </c>
      <c r="E19" s="3">
        <f>VLOOKUP($B19,bal!$A:$O,3+MONTH(E$4),FALSE)</f>
        <v>0</v>
      </c>
      <c r="F19" s="3">
        <f>VLOOKUP($B19,bal!$A:$O,3+MONTH(F$4),FALSE)</f>
        <v>0</v>
      </c>
      <c r="G19" s="3">
        <f>VLOOKUP($B19,bal!$A:$O,3+MONTH(G$4),FALSE)</f>
        <v>0</v>
      </c>
      <c r="H19" s="3">
        <f>VLOOKUP($B19,bal!$A:$O,3+MONTH(H$4),FALSE)</f>
        <v>0</v>
      </c>
      <c r="I19" s="3">
        <f>VLOOKUP($B19,bal!$A:$O,3+MONTH(I$4),FALSE)</f>
        <v>0</v>
      </c>
      <c r="J19" s="3">
        <f>VLOOKUP($B19,bal!$A:$O,3+MONTH(J$4),FALSE)</f>
        <v>0</v>
      </c>
      <c r="K19" s="3">
        <f>VLOOKUP($B19,bal!$A:$O,3+MONTH(K$4),FALSE)</f>
        <v>0</v>
      </c>
      <c r="L19" s="3">
        <f>VLOOKUP($B19,bal!$A:$O,3+MONTH(L$4),FALSE)</f>
        <v>0</v>
      </c>
      <c r="M19" s="3">
        <f>VLOOKUP($B19,bal!$A:$O,3+MONTH(M$4),FALSE)</f>
        <v>0</v>
      </c>
      <c r="N19" s="3">
        <f>VLOOKUP($B19,bal!$A:$O,3+MONTH(N$4),FALSE)</f>
        <v>0</v>
      </c>
      <c r="O19" s="3">
        <f>VLOOKUP($B19,bal!$A:$O,3+MONTH(O$4),FALSE)</f>
        <v>0</v>
      </c>
    </row>
    <row r="20" spans="2:15" x14ac:dyDescent="0.2">
      <c r="B20" s="10">
        <v>1418</v>
      </c>
      <c r="C20" s="3">
        <f>VLOOKUP($B20,bal!$A:$O,3,FALSE)</f>
        <v>3169.45</v>
      </c>
      <c r="D20" s="3">
        <f>VLOOKUP($B20,bal!$A:$O,3+MONTH(D$4),FALSE)</f>
        <v>2936.68</v>
      </c>
      <c r="E20" s="3">
        <f>VLOOKUP($B20,bal!$A:$O,3+MONTH(E$4),FALSE)</f>
        <v>2024.24</v>
      </c>
      <c r="F20" s="3">
        <f>VLOOKUP($B20,bal!$A:$O,3+MONTH(F$4),FALSE)</f>
        <v>3723.46</v>
      </c>
      <c r="G20" s="3">
        <f>VLOOKUP($B20,bal!$A:$O,3+MONTH(G$4),FALSE)</f>
        <v>4987.21</v>
      </c>
      <c r="H20" s="3">
        <f>VLOOKUP($B20,bal!$A:$O,3+MONTH(H$4),FALSE)</f>
        <v>7324.62</v>
      </c>
      <c r="I20" s="3">
        <f>VLOOKUP($B20,bal!$A:$O,3+MONTH(I$4),FALSE)</f>
        <v>11280.84</v>
      </c>
      <c r="J20" s="3">
        <f>VLOOKUP($B20,bal!$A:$O,3+MONTH(J$4),FALSE)</f>
        <v>15984.47</v>
      </c>
      <c r="K20" s="3">
        <f>VLOOKUP($B20,bal!$A:$O,3+MONTH(K$4),FALSE)</f>
        <v>18289.169999999998</v>
      </c>
      <c r="L20" s="3">
        <f>VLOOKUP($B20,bal!$A:$O,3+MONTH(L$4),FALSE)</f>
        <v>21436.86</v>
      </c>
      <c r="M20" s="3">
        <f>VLOOKUP($B20,bal!$A:$O,3+MONTH(M$4),FALSE)</f>
        <v>23115.78</v>
      </c>
      <c r="N20" s="3">
        <f>VLOOKUP($B20,bal!$A:$O,3+MONTH(N$4),FALSE)</f>
        <v>24033.47</v>
      </c>
      <c r="O20" s="3">
        <f>VLOOKUP($B20,bal!$A:$O,3+MONTH(O$4),FALSE)</f>
        <v>25290.86</v>
      </c>
    </row>
    <row r="21" spans="2:15" x14ac:dyDescent="0.2">
      <c r="B21" s="10">
        <v>1419</v>
      </c>
      <c r="C21" s="3">
        <f>VLOOKUP($B21,bal!$A:$O,3,FALSE)</f>
        <v>0</v>
      </c>
      <c r="D21" s="3">
        <f>VLOOKUP($B21,bal!$A:$O,3+MONTH(D$4),FALSE)</f>
        <v>0</v>
      </c>
      <c r="E21" s="3">
        <f>VLOOKUP($B21,bal!$A:$O,3+MONTH(E$4),FALSE)</f>
        <v>0</v>
      </c>
      <c r="F21" s="3">
        <f>VLOOKUP($B21,bal!$A:$O,3+MONTH(F$4),FALSE)</f>
        <v>1253.58</v>
      </c>
      <c r="G21" s="3">
        <f>VLOOKUP($B21,bal!$A:$O,3+MONTH(G$4),FALSE)</f>
        <v>1240.73</v>
      </c>
      <c r="H21" s="3">
        <f>VLOOKUP($B21,bal!$A:$O,3+MONTH(H$4),FALSE)</f>
        <v>1230.1500000000001</v>
      </c>
      <c r="I21" s="3">
        <f>VLOOKUP($B21,bal!$A:$O,3+MONTH(I$4),FALSE)</f>
        <v>1219.81</v>
      </c>
      <c r="J21" s="3">
        <f>VLOOKUP($B21,bal!$A:$O,3+MONTH(J$4),FALSE)</f>
        <v>1209.05</v>
      </c>
      <c r="K21" s="3">
        <f>VLOOKUP($B21,bal!$A:$O,3+MONTH(K$4),FALSE)</f>
        <v>1198.53</v>
      </c>
      <c r="L21" s="3">
        <f>VLOOKUP($B21,bal!$A:$O,3+MONTH(L$4),FALSE)</f>
        <v>1187.92</v>
      </c>
      <c r="M21" s="3">
        <f>VLOOKUP($B21,bal!$A:$O,3+MONTH(M$4),FALSE)</f>
        <v>1176.9100000000001</v>
      </c>
      <c r="N21" s="3">
        <f>VLOOKUP($B21,bal!$A:$O,3+MONTH(N$4),FALSE)</f>
        <v>1166.1199999999999</v>
      </c>
      <c r="O21" s="3">
        <f>VLOOKUP($B21,bal!$A:$O,3+MONTH(O$4),FALSE)</f>
        <v>1154.93</v>
      </c>
    </row>
    <row r="22" spans="2:15" x14ac:dyDescent="0.2">
      <c r="B22" s="10">
        <v>1420</v>
      </c>
      <c r="C22" s="3">
        <f>VLOOKUP($B22,bal!$A:$O,3,FALSE)</f>
        <v>1525.33</v>
      </c>
      <c r="D22" s="3">
        <f>VLOOKUP($B22,bal!$A:$O,3+MONTH(D$4),FALSE)</f>
        <v>1645.46</v>
      </c>
      <c r="E22" s="3">
        <f>VLOOKUP($B22,bal!$A:$O,3+MONTH(E$4),FALSE)</f>
        <v>1603.93</v>
      </c>
      <c r="F22" s="3">
        <f>VLOOKUP($B22,bal!$A:$O,3+MONTH(F$4),FALSE)</f>
        <v>3768.56</v>
      </c>
      <c r="G22" s="3">
        <f>VLOOKUP($B22,bal!$A:$O,3+MONTH(G$4),FALSE)</f>
        <v>7567.96</v>
      </c>
      <c r="H22" s="3">
        <f>VLOOKUP($B22,bal!$A:$O,3+MONTH(H$4),FALSE)</f>
        <v>16159.02</v>
      </c>
      <c r="I22" s="3">
        <f>VLOOKUP($B22,bal!$A:$O,3+MONTH(I$4),FALSE)</f>
        <v>23418.74</v>
      </c>
      <c r="J22" s="3">
        <f>VLOOKUP($B22,bal!$A:$O,3+MONTH(J$4),FALSE)</f>
        <v>28439.09</v>
      </c>
      <c r="K22" s="3">
        <f>VLOOKUP($B22,bal!$A:$O,3+MONTH(K$4),FALSE)</f>
        <v>31699.94</v>
      </c>
      <c r="L22" s="3">
        <f>VLOOKUP($B22,bal!$A:$O,3+MONTH(L$4),FALSE)</f>
        <v>38093.699999999997</v>
      </c>
      <c r="M22" s="3">
        <f>VLOOKUP($B22,bal!$A:$O,3+MONTH(M$4),FALSE)</f>
        <v>40046.870000000003</v>
      </c>
      <c r="N22" s="3">
        <f>VLOOKUP($B22,bal!$A:$O,3+MONTH(N$4),FALSE)</f>
        <v>37568.25</v>
      </c>
      <c r="O22" s="3">
        <f>VLOOKUP($B22,bal!$A:$O,3+MONTH(O$4),FALSE)</f>
        <v>47904.23</v>
      </c>
    </row>
    <row r="23" spans="2:15" x14ac:dyDescent="0.2">
      <c r="B23" s="10">
        <v>1424</v>
      </c>
      <c r="C23" s="3">
        <f>VLOOKUP($B23,bal!$A:$O,3,FALSE)</f>
        <v>0</v>
      </c>
      <c r="D23" s="3">
        <f>VLOOKUP($B23,bal!$A:$O,3+MONTH(D$4),FALSE)</f>
        <v>0</v>
      </c>
      <c r="E23" s="3">
        <f>VLOOKUP($B23,bal!$A:$O,3+MONTH(E$4),FALSE)</f>
        <v>0</v>
      </c>
      <c r="F23" s="3">
        <f>VLOOKUP($B23,bal!$A:$O,3+MONTH(F$4),FALSE)</f>
        <v>0</v>
      </c>
      <c r="G23" s="3">
        <f>VLOOKUP($B23,bal!$A:$O,3+MONTH(G$4),FALSE)</f>
        <v>0</v>
      </c>
      <c r="H23" s="3">
        <f>VLOOKUP($B23,bal!$A:$O,3+MONTH(H$4),FALSE)</f>
        <v>0</v>
      </c>
      <c r="I23" s="3">
        <f>VLOOKUP($B23,bal!$A:$O,3+MONTH(I$4),FALSE)</f>
        <v>0</v>
      </c>
      <c r="J23" s="3">
        <f>VLOOKUP($B23,bal!$A:$O,3+MONTH(J$4),FALSE)</f>
        <v>0</v>
      </c>
      <c r="K23" s="3">
        <f>VLOOKUP($B23,bal!$A:$O,3+MONTH(K$4),FALSE)</f>
        <v>0</v>
      </c>
      <c r="L23" s="3">
        <f>VLOOKUP($B23,bal!$A:$O,3+MONTH(L$4),FALSE)</f>
        <v>0</v>
      </c>
      <c r="M23" s="3">
        <f>VLOOKUP($B23,bal!$A:$O,3+MONTH(M$4),FALSE)</f>
        <v>0</v>
      </c>
      <c r="N23" s="3">
        <f>VLOOKUP($B23,bal!$A:$O,3+MONTH(N$4),FALSE)</f>
        <v>0</v>
      </c>
      <c r="O23" s="3">
        <f>VLOOKUP($B23,bal!$A:$O,3+MONTH(O$4),FALSE)</f>
        <v>0</v>
      </c>
    </row>
    <row r="24" spans="2:15" x14ac:dyDescent="0.2">
      <c r="B24" s="10">
        <v>1473</v>
      </c>
      <c r="C24" s="3">
        <f>VLOOKUP($B24,bal!$A:$O,3,FALSE)</f>
        <v>0</v>
      </c>
      <c r="D24" s="3">
        <f>VLOOKUP($B24,bal!$A:$O,3+MONTH(D$4),FALSE)</f>
        <v>0</v>
      </c>
      <c r="E24" s="3">
        <f>VLOOKUP($B24,bal!$A:$O,3+MONTH(E$4),FALSE)</f>
        <v>0</v>
      </c>
      <c r="F24" s="3">
        <f>VLOOKUP($B24,bal!$A:$O,3+MONTH(F$4),FALSE)</f>
        <v>0</v>
      </c>
      <c r="G24" s="3">
        <f>VLOOKUP($B24,bal!$A:$O,3+MONTH(G$4),FALSE)</f>
        <v>0</v>
      </c>
      <c r="H24" s="3">
        <f>VLOOKUP($B24,bal!$A:$O,3+MONTH(H$4),FALSE)</f>
        <v>0</v>
      </c>
      <c r="I24" s="3">
        <f>VLOOKUP($B24,bal!$A:$O,3+MONTH(I$4),FALSE)</f>
        <v>0</v>
      </c>
      <c r="J24" s="3">
        <f>VLOOKUP($B24,bal!$A:$O,3+MONTH(J$4),FALSE)</f>
        <v>0</v>
      </c>
      <c r="K24" s="3">
        <f>VLOOKUP($B24,bal!$A:$O,3+MONTH(K$4),FALSE)</f>
        <v>0</v>
      </c>
      <c r="L24" s="3">
        <f>VLOOKUP($B24,bal!$A:$O,3+MONTH(L$4),FALSE)</f>
        <v>0</v>
      </c>
      <c r="M24" s="3">
        <f>VLOOKUP($B24,bal!$A:$O,3+MONTH(M$4),FALSE)</f>
        <v>0</v>
      </c>
      <c r="N24" s="3">
        <f>VLOOKUP($B24,bal!$A:$O,3+MONTH(N$4),FALSE)</f>
        <v>0</v>
      </c>
      <c r="O24" s="3">
        <f>VLOOKUP($B24,bal!$A:$O,3+MONTH(O$4),FALSE)</f>
        <v>0</v>
      </c>
    </row>
    <row r="25" spans="2:15" x14ac:dyDescent="0.2">
      <c r="B25" s="10">
        <v>1475</v>
      </c>
      <c r="C25" s="3">
        <f>VLOOKUP($B25,bal!$A:$O,3,FALSE)</f>
        <v>0</v>
      </c>
      <c r="D25" s="3">
        <f>VLOOKUP($B25,bal!$A:$O,3+MONTH(D$4),FALSE)</f>
        <v>0</v>
      </c>
      <c r="E25" s="3">
        <f>VLOOKUP($B25,bal!$A:$O,3+MONTH(E$4),FALSE)</f>
        <v>0</v>
      </c>
      <c r="F25" s="3">
        <f>VLOOKUP($B25,bal!$A:$O,3+MONTH(F$4),FALSE)</f>
        <v>0</v>
      </c>
      <c r="G25" s="3">
        <f>VLOOKUP($B25,bal!$A:$O,3+MONTH(G$4),FALSE)</f>
        <v>0</v>
      </c>
      <c r="H25" s="3">
        <f>VLOOKUP($B25,bal!$A:$O,3+MONTH(H$4),FALSE)</f>
        <v>0</v>
      </c>
      <c r="I25" s="3">
        <f>VLOOKUP($B25,bal!$A:$O,3+MONTH(I$4),FALSE)</f>
        <v>0</v>
      </c>
      <c r="J25" s="3">
        <f>VLOOKUP($B25,bal!$A:$O,3+MONTH(J$4),FALSE)</f>
        <v>0</v>
      </c>
      <c r="K25" s="3">
        <f>VLOOKUP($B25,bal!$A:$O,3+MONTH(K$4),FALSE)</f>
        <v>0</v>
      </c>
      <c r="L25" s="3">
        <f>VLOOKUP($B25,bal!$A:$O,3+MONTH(L$4),FALSE)</f>
        <v>0</v>
      </c>
      <c r="M25" s="3">
        <f>VLOOKUP($B25,bal!$A:$O,3+MONTH(M$4),FALSE)</f>
        <v>0</v>
      </c>
      <c r="N25" s="3">
        <f>VLOOKUP($B25,bal!$A:$O,3+MONTH(N$4),FALSE)</f>
        <v>0</v>
      </c>
      <c r="O25" s="3">
        <f>VLOOKUP($B25,bal!$A:$O,3+MONTH(O$4),FALSE)</f>
        <v>0</v>
      </c>
    </row>
    <row r="26" spans="2:15" x14ac:dyDescent="0.2">
      <c r="B26" s="10">
        <v>1477</v>
      </c>
      <c r="C26" s="3">
        <f>VLOOKUP($B26,bal!$A:$O,3,FALSE)</f>
        <v>0</v>
      </c>
      <c r="D26" s="3">
        <f>VLOOKUP($B26,bal!$A:$O,3+MONTH(D$4),FALSE)</f>
        <v>0</v>
      </c>
      <c r="E26" s="3">
        <f>VLOOKUP($B26,bal!$A:$O,3+MONTH(E$4),FALSE)</f>
        <v>0</v>
      </c>
      <c r="F26" s="3">
        <f>VLOOKUP($B26,bal!$A:$O,3+MONTH(F$4),FALSE)</f>
        <v>0</v>
      </c>
      <c r="G26" s="3">
        <f>VLOOKUP($B26,bal!$A:$O,3+MONTH(G$4),FALSE)</f>
        <v>0</v>
      </c>
      <c r="H26" s="3">
        <f>VLOOKUP($B26,bal!$A:$O,3+MONTH(H$4),FALSE)</f>
        <v>0</v>
      </c>
      <c r="I26" s="3">
        <f>VLOOKUP($B26,bal!$A:$O,3+MONTH(I$4),FALSE)</f>
        <v>0</v>
      </c>
      <c r="J26" s="3">
        <f>VLOOKUP($B26,bal!$A:$O,3+MONTH(J$4),FALSE)</f>
        <v>0</v>
      </c>
      <c r="K26" s="3">
        <f>VLOOKUP($B26,bal!$A:$O,3+MONTH(K$4),FALSE)</f>
        <v>0</v>
      </c>
      <c r="L26" s="3">
        <f>VLOOKUP($B26,bal!$A:$O,3+MONTH(L$4),FALSE)</f>
        <v>0</v>
      </c>
      <c r="M26" s="3">
        <f>VLOOKUP($B26,bal!$A:$O,3+MONTH(M$4),FALSE)</f>
        <v>0</v>
      </c>
      <c r="N26" s="3">
        <f>VLOOKUP($B26,bal!$A:$O,3+MONTH(N$4),FALSE)</f>
        <v>0</v>
      </c>
      <c r="O26" s="3">
        <f>VLOOKUP($B26,bal!$A:$O,3+MONTH(O$4),FALSE)</f>
        <v>0</v>
      </c>
    </row>
    <row r="27" spans="2:15" x14ac:dyDescent="0.2">
      <c r="B27" s="10">
        <v>15</v>
      </c>
      <c r="C27" s="3">
        <f>VLOOKUP($B27,bal!$A:$O,3,FALSE)</f>
        <v>0</v>
      </c>
      <c r="D27" s="3">
        <f>VLOOKUP($B27,bal!$A:$O,3+MONTH(D$4),FALSE)</f>
        <v>0</v>
      </c>
      <c r="E27" s="3">
        <f>VLOOKUP($B27,bal!$A:$O,3+MONTH(E$4),FALSE)</f>
        <v>0</v>
      </c>
      <c r="F27" s="3">
        <f>VLOOKUP($B27,bal!$A:$O,3+MONTH(F$4),FALSE)</f>
        <v>0</v>
      </c>
      <c r="G27" s="3">
        <f>VLOOKUP($B27,bal!$A:$O,3+MONTH(G$4),FALSE)</f>
        <v>0</v>
      </c>
      <c r="H27" s="3">
        <f>VLOOKUP($B27,bal!$A:$O,3+MONTH(H$4),FALSE)</f>
        <v>0</v>
      </c>
      <c r="I27" s="3">
        <f>VLOOKUP($B27,bal!$A:$O,3+MONTH(I$4),FALSE)</f>
        <v>0</v>
      </c>
      <c r="J27" s="3">
        <f>VLOOKUP($B27,bal!$A:$O,3+MONTH(J$4),FALSE)</f>
        <v>0</v>
      </c>
      <c r="K27" s="3">
        <f>VLOOKUP($B27,bal!$A:$O,3+MONTH(K$4),FALSE)</f>
        <v>0</v>
      </c>
      <c r="L27" s="3">
        <f>VLOOKUP($B27,bal!$A:$O,3+MONTH(L$4),FALSE)</f>
        <v>0</v>
      </c>
      <c r="M27" s="3">
        <f>VLOOKUP($B27,bal!$A:$O,3+MONTH(M$4),FALSE)</f>
        <v>0</v>
      </c>
      <c r="N27" s="3">
        <f>VLOOKUP($B27,bal!$A:$O,3+MONTH(N$4),FALSE)</f>
        <v>0</v>
      </c>
      <c r="O27" s="3">
        <f>VLOOKUP($B27,bal!$A:$O,3+MONTH(O$4),FALSE)</f>
        <v>0</v>
      </c>
    </row>
    <row r="28" spans="2:15" x14ac:dyDescent="0.2">
      <c r="B28" s="10">
        <v>1901</v>
      </c>
      <c r="C28" s="3">
        <f>VLOOKUP($B28,bal!$A:$O,3,FALSE)</f>
        <v>9144.68</v>
      </c>
      <c r="D28" s="3">
        <f>VLOOKUP($B28,bal!$A:$O,3+MONTH(D$4),FALSE)</f>
        <v>9144.68</v>
      </c>
      <c r="E28" s="3">
        <f>VLOOKUP($B28,bal!$A:$O,3+MONTH(E$4),FALSE)</f>
        <v>9144.68</v>
      </c>
      <c r="F28" s="3">
        <f>VLOOKUP($B28,bal!$A:$O,3+MONTH(F$4),FALSE)</f>
        <v>9320.44</v>
      </c>
      <c r="G28" s="3">
        <f>VLOOKUP($B28,bal!$A:$O,3+MONTH(G$4),FALSE)</f>
        <v>9320.44</v>
      </c>
      <c r="H28" s="3">
        <f>VLOOKUP($B28,bal!$A:$O,3+MONTH(H$4),FALSE)</f>
        <v>9320.44</v>
      </c>
      <c r="I28" s="3">
        <f>VLOOKUP($B28,bal!$A:$O,3+MONTH(I$4),FALSE)</f>
        <v>9320.44</v>
      </c>
      <c r="J28" s="3">
        <f>VLOOKUP($B28,bal!$A:$O,3+MONTH(J$4),FALSE)</f>
        <v>9320.44</v>
      </c>
      <c r="K28" s="3">
        <f>VLOOKUP($B28,bal!$A:$O,3+MONTH(K$4),FALSE)</f>
        <v>9320.44</v>
      </c>
      <c r="L28" s="3">
        <f>VLOOKUP($B28,bal!$A:$O,3+MONTH(L$4),FALSE)</f>
        <v>9320.44</v>
      </c>
      <c r="M28" s="3">
        <f>VLOOKUP($B28,bal!$A:$O,3+MONTH(M$4),FALSE)</f>
        <v>9320.44</v>
      </c>
      <c r="N28" s="3">
        <f>VLOOKUP($B28,bal!$A:$O,3+MONTH(N$4),FALSE)</f>
        <v>9320.44</v>
      </c>
      <c r="O28" s="3">
        <f>VLOOKUP($B28,bal!$A:$O,3+MONTH(O$4),FALSE)</f>
        <v>9320.44</v>
      </c>
    </row>
    <row r="29" spans="2:15" x14ac:dyDescent="0.2">
      <c r="B29" s="10">
        <v>1902</v>
      </c>
      <c r="C29" s="3">
        <f>VLOOKUP($B29,bal!$A:$O,3,FALSE)</f>
        <v>0</v>
      </c>
      <c r="D29" s="3">
        <f>VLOOKUP($B29,bal!$A:$O,3+MONTH(D$4),FALSE)</f>
        <v>0</v>
      </c>
      <c r="E29" s="3">
        <f>VLOOKUP($B29,bal!$A:$O,3+MONTH(E$4),FALSE)</f>
        <v>0</v>
      </c>
      <c r="F29" s="3">
        <f>VLOOKUP($B29,bal!$A:$O,3+MONTH(F$4),FALSE)</f>
        <v>0</v>
      </c>
      <c r="G29" s="3">
        <f>VLOOKUP($B29,bal!$A:$O,3+MONTH(G$4),FALSE)</f>
        <v>0</v>
      </c>
      <c r="H29" s="3">
        <f>VLOOKUP($B29,bal!$A:$O,3+MONTH(H$4),FALSE)</f>
        <v>0</v>
      </c>
      <c r="I29" s="3">
        <f>VLOOKUP($B29,bal!$A:$O,3+MONTH(I$4),FALSE)</f>
        <v>0</v>
      </c>
      <c r="J29" s="3">
        <f>VLOOKUP($B29,bal!$A:$O,3+MONTH(J$4),FALSE)</f>
        <v>0</v>
      </c>
      <c r="K29" s="3">
        <f>VLOOKUP($B29,bal!$A:$O,3+MONTH(K$4),FALSE)</f>
        <v>0</v>
      </c>
      <c r="L29" s="3">
        <f>VLOOKUP($B29,bal!$A:$O,3+MONTH(L$4),FALSE)</f>
        <v>0</v>
      </c>
      <c r="M29" s="3">
        <f>VLOOKUP($B29,bal!$A:$O,3+MONTH(M$4),FALSE)</f>
        <v>0</v>
      </c>
      <c r="N29" s="3">
        <f>VLOOKUP($B29,bal!$A:$O,3+MONTH(N$4),FALSE)</f>
        <v>0</v>
      </c>
      <c r="O29" s="3">
        <f>VLOOKUP($B29,bal!$A:$O,3+MONTH(O$4),FALSE)</f>
        <v>0</v>
      </c>
    </row>
    <row r="30" spans="2:15" x14ac:dyDescent="0.2">
      <c r="B30" s="10">
        <v>2101</v>
      </c>
      <c r="C30" s="3">
        <f>VLOOKUP($B30,bal!$A:$O,3,FALSE)</f>
        <v>864566.79</v>
      </c>
      <c r="D30" s="3">
        <f>VLOOKUP($B30,bal!$A:$O,3+MONTH(D$4),FALSE)</f>
        <v>873954.32</v>
      </c>
      <c r="E30" s="3">
        <f>VLOOKUP($B30,bal!$A:$O,3+MONTH(E$4),FALSE)</f>
        <v>901921.92</v>
      </c>
      <c r="F30" s="3">
        <f>VLOOKUP($B30,bal!$A:$O,3+MONTH(F$4),FALSE)</f>
        <v>886128.61</v>
      </c>
      <c r="G30" s="3">
        <f>VLOOKUP($B30,bal!$A:$O,3+MONTH(G$4),FALSE)</f>
        <v>925742.28</v>
      </c>
      <c r="H30" s="3">
        <f>VLOOKUP($B30,bal!$A:$O,3+MONTH(H$4),FALSE)</f>
        <v>918937.98</v>
      </c>
      <c r="I30" s="3">
        <f>VLOOKUP($B30,bal!$A:$O,3+MONTH(I$4),FALSE)</f>
        <v>918408.92</v>
      </c>
      <c r="J30" s="3">
        <f>VLOOKUP($B30,bal!$A:$O,3+MONTH(J$4),FALSE)</f>
        <v>927822.85</v>
      </c>
      <c r="K30" s="3">
        <f>VLOOKUP($B30,bal!$A:$O,3+MONTH(K$4),FALSE)</f>
        <v>940152.62</v>
      </c>
      <c r="L30" s="3">
        <f>VLOOKUP($B30,bal!$A:$O,3+MONTH(L$4),FALSE)</f>
        <v>891176.14</v>
      </c>
      <c r="M30" s="3">
        <f>VLOOKUP($B30,bal!$A:$O,3+MONTH(M$4),FALSE)</f>
        <v>962570.13</v>
      </c>
      <c r="N30" s="3">
        <f>VLOOKUP($B30,bal!$A:$O,3+MONTH(N$4),FALSE)</f>
        <v>954943.68</v>
      </c>
      <c r="O30" s="3">
        <f>VLOOKUP($B30,bal!$A:$O,3+MONTH(O$4),FALSE)</f>
        <v>943090.18</v>
      </c>
    </row>
    <row r="31" spans="2:15" x14ac:dyDescent="0.2">
      <c r="B31" s="10">
        <v>210150</v>
      </c>
      <c r="C31" s="3">
        <f>VLOOKUP($B31,bal!$A:$O,3,FALSE)</f>
        <v>1601.21</v>
      </c>
      <c r="D31" s="3">
        <f>VLOOKUP($B31,bal!$A:$O,3+MONTH(D$4),FALSE)</f>
        <v>446.02</v>
      </c>
      <c r="E31" s="3">
        <f>VLOOKUP($B31,bal!$A:$O,3+MONTH(E$4),FALSE)</f>
        <v>248.87</v>
      </c>
      <c r="F31" s="3">
        <f>VLOOKUP($B31,bal!$A:$O,3+MONTH(F$4),FALSE)</f>
        <v>1231.95</v>
      </c>
      <c r="G31" s="3">
        <f>VLOOKUP($B31,bal!$A:$O,3+MONTH(G$4),FALSE)</f>
        <v>989.91</v>
      </c>
      <c r="H31" s="3">
        <f>VLOOKUP($B31,bal!$A:$O,3+MONTH(H$4),FALSE)</f>
        <v>939.01</v>
      </c>
      <c r="I31" s="3">
        <f>VLOOKUP($B31,bal!$A:$O,3+MONTH(I$4),FALSE)</f>
        <v>1628.38</v>
      </c>
      <c r="J31" s="3">
        <f>VLOOKUP($B31,bal!$A:$O,3+MONTH(J$4),FALSE)</f>
        <v>1060.1199999999999</v>
      </c>
      <c r="K31" s="3">
        <f>VLOOKUP($B31,bal!$A:$O,3+MONTH(K$4),FALSE)</f>
        <v>1024.42</v>
      </c>
      <c r="L31" s="3">
        <f>VLOOKUP($B31,bal!$A:$O,3+MONTH(L$4),FALSE)</f>
        <v>1000.84</v>
      </c>
      <c r="M31" s="3">
        <f>VLOOKUP($B31,bal!$A:$O,3+MONTH(M$4),FALSE)</f>
        <v>251.87</v>
      </c>
      <c r="N31" s="3">
        <f>VLOOKUP($B31,bal!$A:$O,3+MONTH(N$4),FALSE)</f>
        <v>913.41</v>
      </c>
      <c r="O31" s="3">
        <f>VLOOKUP($B31,bal!$A:$O,3+MONTH(O$4),FALSE)</f>
        <v>457.84</v>
      </c>
    </row>
    <row r="32" spans="2:15" x14ac:dyDescent="0.2">
      <c r="B32" s="10">
        <v>2102</v>
      </c>
      <c r="C32" s="3">
        <f>VLOOKUP($B32,bal!$A:$O,3,FALSE)</f>
        <v>0</v>
      </c>
      <c r="D32" s="3">
        <f>VLOOKUP($B32,bal!$A:$O,3+MONTH(D$4),FALSE)</f>
        <v>0</v>
      </c>
      <c r="E32" s="3">
        <f>VLOOKUP($B32,bal!$A:$O,3+MONTH(E$4),FALSE)</f>
        <v>0</v>
      </c>
      <c r="F32" s="3">
        <f>VLOOKUP($B32,bal!$A:$O,3+MONTH(F$4),FALSE)</f>
        <v>0</v>
      </c>
      <c r="G32" s="3">
        <f>VLOOKUP($B32,bal!$A:$O,3+MONTH(G$4),FALSE)</f>
        <v>0</v>
      </c>
      <c r="H32" s="3">
        <f>VLOOKUP($B32,bal!$A:$O,3+MONTH(H$4),FALSE)</f>
        <v>0</v>
      </c>
      <c r="I32" s="3">
        <f>VLOOKUP($B32,bal!$A:$O,3+MONTH(I$4),FALSE)</f>
        <v>0</v>
      </c>
      <c r="J32" s="3">
        <f>VLOOKUP($B32,bal!$A:$O,3+MONTH(J$4),FALSE)</f>
        <v>0</v>
      </c>
      <c r="K32" s="3">
        <f>VLOOKUP($B32,bal!$A:$O,3+MONTH(K$4),FALSE)</f>
        <v>0</v>
      </c>
      <c r="L32" s="3">
        <f>VLOOKUP($B32,bal!$A:$O,3+MONTH(L$4),FALSE)</f>
        <v>0</v>
      </c>
      <c r="M32" s="3">
        <f>VLOOKUP($B32,bal!$A:$O,3+MONTH(M$4),FALSE)</f>
        <v>0</v>
      </c>
      <c r="N32" s="3">
        <f>VLOOKUP($B32,bal!$A:$O,3+MONTH(N$4),FALSE)</f>
        <v>0</v>
      </c>
      <c r="O32" s="3">
        <f>VLOOKUP($B32,bal!$A:$O,3+MONTH(O$4),FALSE)</f>
        <v>0</v>
      </c>
    </row>
    <row r="33" spans="2:15" x14ac:dyDescent="0.2">
      <c r="B33" s="10">
        <v>210210</v>
      </c>
      <c r="C33" s="3">
        <f>VLOOKUP($B33,bal!$A:$O,3,FALSE)</f>
        <v>0</v>
      </c>
      <c r="D33" s="3">
        <f>VLOOKUP($B33,bal!$A:$O,3+MONTH(D$4),FALSE)</f>
        <v>0</v>
      </c>
      <c r="E33" s="3">
        <f>VLOOKUP($B33,bal!$A:$O,3+MONTH(E$4),FALSE)</f>
        <v>0</v>
      </c>
      <c r="F33" s="3">
        <f>VLOOKUP($B33,bal!$A:$O,3+MONTH(F$4),FALSE)</f>
        <v>0</v>
      </c>
      <c r="G33" s="3">
        <f>VLOOKUP($B33,bal!$A:$O,3+MONTH(G$4),FALSE)</f>
        <v>0</v>
      </c>
      <c r="H33" s="3">
        <f>VLOOKUP($B33,bal!$A:$O,3+MONTH(H$4),FALSE)</f>
        <v>0</v>
      </c>
      <c r="I33" s="3">
        <f>VLOOKUP($B33,bal!$A:$O,3+MONTH(I$4),FALSE)</f>
        <v>0</v>
      </c>
      <c r="J33" s="3">
        <f>VLOOKUP($B33,bal!$A:$O,3+MONTH(J$4),FALSE)</f>
        <v>0</v>
      </c>
      <c r="K33" s="3">
        <f>VLOOKUP($B33,bal!$A:$O,3+MONTH(K$4),FALSE)</f>
        <v>0</v>
      </c>
      <c r="L33" s="3">
        <f>VLOOKUP($B33,bal!$A:$O,3+MONTH(L$4),FALSE)</f>
        <v>0</v>
      </c>
      <c r="M33" s="3">
        <f>VLOOKUP($B33,bal!$A:$O,3+MONTH(M$4),FALSE)</f>
        <v>0</v>
      </c>
      <c r="N33" s="3">
        <f>VLOOKUP($B33,bal!$A:$O,3+MONTH(N$4),FALSE)</f>
        <v>0</v>
      </c>
      <c r="O33" s="3">
        <f>VLOOKUP($B33,bal!$A:$O,3+MONTH(O$4),FALSE)</f>
        <v>0</v>
      </c>
    </row>
    <row r="34" spans="2:15" x14ac:dyDescent="0.2">
      <c r="B34" s="10">
        <v>2103</v>
      </c>
      <c r="C34" s="3">
        <f>VLOOKUP($B34,bal!$A:$O,3,FALSE)</f>
        <v>1796285.36</v>
      </c>
      <c r="D34" s="3">
        <f>VLOOKUP($B34,bal!$A:$O,3+MONTH(D$4),FALSE)</f>
        <v>1888116.04</v>
      </c>
      <c r="E34" s="3">
        <f>VLOOKUP($B34,bal!$A:$O,3+MONTH(E$4),FALSE)</f>
        <v>1913024.22</v>
      </c>
      <c r="F34" s="3">
        <f>VLOOKUP($B34,bal!$A:$O,3+MONTH(F$4),FALSE)</f>
        <v>2200942.0499999998</v>
      </c>
      <c r="G34" s="3">
        <f>VLOOKUP($B34,bal!$A:$O,3+MONTH(G$4),FALSE)</f>
        <v>2235395.7400000002</v>
      </c>
      <c r="H34" s="3">
        <f>VLOOKUP($B34,bal!$A:$O,3+MONTH(H$4),FALSE)</f>
        <v>2258410.2999999998</v>
      </c>
      <c r="I34" s="3">
        <f>VLOOKUP($B34,bal!$A:$O,3+MONTH(I$4),FALSE)</f>
        <v>2208903.3199999998</v>
      </c>
      <c r="J34" s="3">
        <f>VLOOKUP($B34,bal!$A:$O,3+MONTH(J$4),FALSE)</f>
        <v>2230788.33</v>
      </c>
      <c r="K34" s="3">
        <f>VLOOKUP($B34,bal!$A:$O,3+MONTH(K$4),FALSE)</f>
        <v>2311115.65</v>
      </c>
      <c r="L34" s="3">
        <f>VLOOKUP($B34,bal!$A:$O,3+MONTH(L$4),FALSE)</f>
        <v>2382749.14</v>
      </c>
      <c r="M34" s="3">
        <f>VLOOKUP($B34,bal!$A:$O,3+MONTH(M$4),FALSE)</f>
        <v>2428866.1</v>
      </c>
      <c r="N34" s="3">
        <f>VLOOKUP($B34,bal!$A:$O,3+MONTH(N$4),FALSE)</f>
        <v>2479942</v>
      </c>
      <c r="O34" s="3">
        <f>VLOOKUP($B34,bal!$A:$O,3+MONTH(O$4),FALSE)</f>
        <v>2515719.37</v>
      </c>
    </row>
    <row r="35" spans="2:15" x14ac:dyDescent="0.2">
      <c r="B35" s="10">
        <v>210330</v>
      </c>
      <c r="C35" s="3">
        <f>VLOOKUP($B35,bal!$A:$O,3,FALSE)</f>
        <v>0</v>
      </c>
      <c r="D35" s="3">
        <f>VLOOKUP($B35,bal!$A:$O,3+MONTH(D$4),FALSE)</f>
        <v>0</v>
      </c>
      <c r="E35" s="3">
        <f>VLOOKUP($B35,bal!$A:$O,3+MONTH(E$4),FALSE)</f>
        <v>0</v>
      </c>
      <c r="F35" s="3">
        <f>VLOOKUP($B35,bal!$A:$O,3+MONTH(F$4),FALSE)</f>
        <v>0</v>
      </c>
      <c r="G35" s="3">
        <f>VLOOKUP($B35,bal!$A:$O,3+MONTH(G$4),FALSE)</f>
        <v>0</v>
      </c>
      <c r="H35" s="3">
        <f>VLOOKUP($B35,bal!$A:$O,3+MONTH(H$4),FALSE)</f>
        <v>0</v>
      </c>
      <c r="I35" s="3">
        <f>VLOOKUP($B35,bal!$A:$O,3+MONTH(I$4),FALSE)</f>
        <v>0</v>
      </c>
      <c r="J35" s="3">
        <f>VLOOKUP($B35,bal!$A:$O,3+MONTH(J$4),FALSE)</f>
        <v>0</v>
      </c>
      <c r="K35" s="3">
        <f>VLOOKUP($B35,bal!$A:$O,3+MONTH(K$4),FALSE)</f>
        <v>0</v>
      </c>
      <c r="L35" s="3">
        <f>VLOOKUP($B35,bal!$A:$O,3+MONTH(L$4),FALSE)</f>
        <v>0</v>
      </c>
      <c r="M35" s="3">
        <f>VLOOKUP($B35,bal!$A:$O,3+MONTH(M$4),FALSE)</f>
        <v>0</v>
      </c>
      <c r="N35" s="3">
        <f>VLOOKUP($B35,bal!$A:$O,3+MONTH(N$4),FALSE)</f>
        <v>0</v>
      </c>
      <c r="O35" s="3">
        <f>VLOOKUP($B35,bal!$A:$O,3+MONTH(O$4),FALSE)</f>
        <v>0</v>
      </c>
    </row>
    <row r="36" spans="2:15" x14ac:dyDescent="0.2">
      <c r="B36" s="10">
        <v>2104</v>
      </c>
      <c r="C36" s="3">
        <f>VLOOKUP($B36,bal!$A:$O,3,FALSE)</f>
        <v>0</v>
      </c>
      <c r="D36" s="3">
        <f>VLOOKUP($B36,bal!$A:$O,3+MONTH(D$4),FALSE)</f>
        <v>0</v>
      </c>
      <c r="E36" s="3">
        <f>VLOOKUP($B36,bal!$A:$O,3+MONTH(E$4),FALSE)</f>
        <v>0</v>
      </c>
      <c r="F36" s="3">
        <f>VLOOKUP($B36,bal!$A:$O,3+MONTH(F$4),FALSE)</f>
        <v>0</v>
      </c>
      <c r="G36" s="3">
        <f>VLOOKUP($B36,bal!$A:$O,3+MONTH(G$4),FALSE)</f>
        <v>0</v>
      </c>
      <c r="H36" s="3">
        <f>VLOOKUP($B36,bal!$A:$O,3+MONTH(H$4),FALSE)</f>
        <v>0</v>
      </c>
      <c r="I36" s="3">
        <f>VLOOKUP($B36,bal!$A:$O,3+MONTH(I$4),FALSE)</f>
        <v>0</v>
      </c>
      <c r="J36" s="3">
        <f>VLOOKUP($B36,bal!$A:$O,3+MONTH(J$4),FALSE)</f>
        <v>0</v>
      </c>
      <c r="K36" s="3">
        <f>VLOOKUP($B36,bal!$A:$O,3+MONTH(K$4),FALSE)</f>
        <v>0</v>
      </c>
      <c r="L36" s="3">
        <f>VLOOKUP($B36,bal!$A:$O,3+MONTH(L$4),FALSE)</f>
        <v>0</v>
      </c>
      <c r="M36" s="3">
        <f>VLOOKUP($B36,bal!$A:$O,3+MONTH(M$4),FALSE)</f>
        <v>0</v>
      </c>
      <c r="N36" s="3">
        <f>VLOOKUP($B36,bal!$A:$O,3+MONTH(N$4),FALSE)</f>
        <v>0</v>
      </c>
      <c r="O36" s="3">
        <f>VLOOKUP($B36,bal!$A:$O,3+MONTH(O$4),FALSE)</f>
        <v>0</v>
      </c>
    </row>
    <row r="37" spans="2:15" x14ac:dyDescent="0.2">
      <c r="B37" s="10">
        <v>2105</v>
      </c>
      <c r="C37" s="3">
        <f>VLOOKUP($B37,bal!$A:$O,3,FALSE)</f>
        <v>9416.4500000000007</v>
      </c>
      <c r="D37" s="3">
        <f>VLOOKUP($B37,bal!$A:$O,3+MONTH(D$4),FALSE)</f>
        <v>8846.5</v>
      </c>
      <c r="E37" s="3">
        <f>VLOOKUP($B37,bal!$A:$O,3+MONTH(E$4),FALSE)</f>
        <v>8582.2800000000007</v>
      </c>
      <c r="F37" s="3">
        <f>VLOOKUP($B37,bal!$A:$O,3+MONTH(F$4),FALSE)</f>
        <v>7814.83</v>
      </c>
      <c r="G37" s="3">
        <f>VLOOKUP($B37,bal!$A:$O,3+MONTH(G$4),FALSE)</f>
        <v>6819.88</v>
      </c>
      <c r="H37" s="3">
        <f>VLOOKUP($B37,bal!$A:$O,3+MONTH(H$4),FALSE)</f>
        <v>5.61</v>
      </c>
      <c r="I37" s="3">
        <f>VLOOKUP($B37,bal!$A:$O,3+MONTH(I$4),FALSE)</f>
        <v>0</v>
      </c>
      <c r="J37" s="3">
        <f>VLOOKUP($B37,bal!$A:$O,3+MONTH(J$4),FALSE)</f>
        <v>0</v>
      </c>
      <c r="K37" s="3">
        <f>VLOOKUP($B37,bal!$A:$O,3+MONTH(K$4),FALSE)</f>
        <v>0</v>
      </c>
      <c r="L37" s="3">
        <f>VLOOKUP($B37,bal!$A:$O,3+MONTH(L$4),FALSE)</f>
        <v>0</v>
      </c>
      <c r="M37" s="3">
        <f>VLOOKUP($B37,bal!$A:$O,3+MONTH(M$4),FALSE)</f>
        <v>0</v>
      </c>
      <c r="N37" s="3">
        <f>VLOOKUP($B37,bal!$A:$O,3+MONTH(N$4),FALSE)</f>
        <v>0</v>
      </c>
      <c r="O37" s="3">
        <f>VLOOKUP($B37,bal!$A:$O,3+MONTH(O$4),FALSE)</f>
        <v>0</v>
      </c>
    </row>
    <row r="38" spans="2:15" x14ac:dyDescent="0.2">
      <c r="B38" s="10">
        <v>22</v>
      </c>
      <c r="C38" s="3">
        <f>VLOOKUP($B38,bal!$A:$O,3,FALSE)</f>
        <v>0</v>
      </c>
      <c r="D38" s="3">
        <f>VLOOKUP($B38,bal!$A:$O,3+MONTH(D$4),FALSE)</f>
        <v>0</v>
      </c>
      <c r="E38" s="3">
        <f>VLOOKUP($B38,bal!$A:$O,3+MONTH(E$4),FALSE)</f>
        <v>0</v>
      </c>
      <c r="F38" s="3">
        <f>VLOOKUP($B38,bal!$A:$O,3+MONTH(F$4),FALSE)</f>
        <v>0</v>
      </c>
      <c r="G38" s="3">
        <f>VLOOKUP($B38,bal!$A:$O,3+MONTH(G$4),FALSE)</f>
        <v>0</v>
      </c>
      <c r="H38" s="3">
        <f>VLOOKUP($B38,bal!$A:$O,3+MONTH(H$4),FALSE)</f>
        <v>0</v>
      </c>
      <c r="I38" s="3">
        <f>VLOOKUP($B38,bal!$A:$O,3+MONTH(I$4),FALSE)</f>
        <v>0</v>
      </c>
      <c r="J38" s="3">
        <f>VLOOKUP($B38,bal!$A:$O,3+MONTH(J$4),FALSE)</f>
        <v>0</v>
      </c>
      <c r="K38" s="3">
        <f>VLOOKUP($B38,bal!$A:$O,3+MONTH(K$4),FALSE)</f>
        <v>0</v>
      </c>
      <c r="L38" s="3">
        <f>VLOOKUP($B38,bal!$A:$O,3+MONTH(L$4),FALSE)</f>
        <v>0</v>
      </c>
      <c r="M38" s="3">
        <f>VLOOKUP($B38,bal!$A:$O,3+MONTH(M$4),FALSE)</f>
        <v>0</v>
      </c>
      <c r="N38" s="3">
        <f>VLOOKUP($B38,bal!$A:$O,3+MONTH(N$4),FALSE)</f>
        <v>0</v>
      </c>
      <c r="O38" s="3">
        <f>VLOOKUP($B38,bal!$A:$O,3+MONTH(O$4),FALSE)</f>
        <v>0</v>
      </c>
    </row>
    <row r="39" spans="2:15" x14ac:dyDescent="0.2">
      <c r="B39" s="10">
        <v>2203</v>
      </c>
      <c r="C39" s="3">
        <f>VLOOKUP($B39,bal!$A:$O,3,FALSE)</f>
        <v>0</v>
      </c>
      <c r="D39" s="3">
        <f>VLOOKUP($B39,bal!$A:$O,3+MONTH(D$4),FALSE)</f>
        <v>0</v>
      </c>
      <c r="E39" s="3">
        <f>VLOOKUP($B39,bal!$A:$O,3+MONTH(E$4),FALSE)</f>
        <v>0</v>
      </c>
      <c r="F39" s="3">
        <f>VLOOKUP($B39,bal!$A:$O,3+MONTH(F$4),FALSE)</f>
        <v>0</v>
      </c>
      <c r="G39" s="3">
        <f>VLOOKUP($B39,bal!$A:$O,3+MONTH(G$4),FALSE)</f>
        <v>0</v>
      </c>
      <c r="H39" s="3">
        <f>VLOOKUP($B39,bal!$A:$O,3+MONTH(H$4),FALSE)</f>
        <v>0</v>
      </c>
      <c r="I39" s="3">
        <f>VLOOKUP($B39,bal!$A:$O,3+MONTH(I$4),FALSE)</f>
        <v>0</v>
      </c>
      <c r="J39" s="3">
        <f>VLOOKUP($B39,bal!$A:$O,3+MONTH(J$4),FALSE)</f>
        <v>0</v>
      </c>
      <c r="K39" s="3">
        <f>VLOOKUP($B39,bal!$A:$O,3+MONTH(K$4),FALSE)</f>
        <v>0</v>
      </c>
      <c r="L39" s="3">
        <f>VLOOKUP($B39,bal!$A:$O,3+MONTH(L$4),FALSE)</f>
        <v>0</v>
      </c>
      <c r="M39" s="3">
        <f>VLOOKUP($B39,bal!$A:$O,3+MONTH(M$4),FALSE)</f>
        <v>0</v>
      </c>
      <c r="N39" s="3">
        <f>VLOOKUP($B39,bal!$A:$O,3+MONTH(N$4),FALSE)</f>
        <v>0</v>
      </c>
      <c r="O39" s="3">
        <f>VLOOKUP($B39,bal!$A:$O,3+MONTH(O$4),FALSE)</f>
        <v>0</v>
      </c>
    </row>
    <row r="40" spans="2:15" x14ac:dyDescent="0.2">
      <c r="B40" s="10">
        <v>26</v>
      </c>
      <c r="C40" s="3">
        <f>VLOOKUP($B40,bal!$A:$O,3,FALSE)</f>
        <v>348019.41</v>
      </c>
      <c r="D40" s="3">
        <f>VLOOKUP($B40,bal!$A:$O,3+MONTH(D$4),FALSE)</f>
        <v>330600.65000000002</v>
      </c>
      <c r="E40" s="3">
        <f>VLOOKUP($B40,bal!$A:$O,3+MONTH(E$4),FALSE)</f>
        <v>314762.14</v>
      </c>
      <c r="F40" s="3">
        <f>VLOOKUP($B40,bal!$A:$O,3+MONTH(F$4),FALSE)</f>
        <v>285293.71000000002</v>
      </c>
      <c r="G40" s="3">
        <f>VLOOKUP($B40,bal!$A:$O,3+MONTH(G$4),FALSE)</f>
        <v>265829.64</v>
      </c>
      <c r="H40" s="3">
        <f>VLOOKUP($B40,bal!$A:$O,3+MONTH(H$4),FALSE)</f>
        <v>245354.76</v>
      </c>
      <c r="I40" s="3">
        <f>VLOOKUP($B40,bal!$A:$O,3+MONTH(I$4),FALSE)</f>
        <v>415774.2</v>
      </c>
      <c r="J40" s="3">
        <f>VLOOKUP($B40,bal!$A:$O,3+MONTH(J$4),FALSE)</f>
        <v>395759.03</v>
      </c>
      <c r="K40" s="3">
        <f>VLOOKUP($B40,bal!$A:$O,3+MONTH(K$4),FALSE)</f>
        <v>375707.13</v>
      </c>
      <c r="L40" s="3">
        <f>VLOOKUP($B40,bal!$A:$O,3+MONTH(L$4),FALSE)</f>
        <v>445532</v>
      </c>
      <c r="M40" s="3">
        <f>VLOOKUP($B40,bal!$A:$O,3+MONTH(M$4),FALSE)</f>
        <v>434280.83</v>
      </c>
      <c r="N40" s="3">
        <f>VLOOKUP($B40,bal!$A:$O,3+MONTH(N$4),FALSE)</f>
        <v>498084.16</v>
      </c>
      <c r="O40" s="3">
        <f>VLOOKUP($B40,bal!$A:$O,3+MONTH(O$4),FALSE)</f>
        <v>477253.15</v>
      </c>
    </row>
    <row r="41" spans="2:15" x14ac:dyDescent="0.2">
      <c r="B41" s="10">
        <v>27</v>
      </c>
      <c r="C41" s="3">
        <f>VLOOKUP($B41,bal!$A:$O,3,FALSE)</f>
        <v>0</v>
      </c>
      <c r="D41" s="3">
        <f>VLOOKUP($B41,bal!$A:$O,3+MONTH(D$4),FALSE)</f>
        <v>0</v>
      </c>
      <c r="E41" s="3">
        <f>VLOOKUP($B41,bal!$A:$O,3+MONTH(E$4),FALSE)</f>
        <v>0</v>
      </c>
      <c r="F41" s="3">
        <f>VLOOKUP($B41,bal!$A:$O,3+MONTH(F$4),FALSE)</f>
        <v>0</v>
      </c>
      <c r="G41" s="3">
        <f>VLOOKUP($B41,bal!$A:$O,3+MONTH(G$4),FALSE)</f>
        <v>0</v>
      </c>
      <c r="H41" s="3">
        <f>VLOOKUP($B41,bal!$A:$O,3+MONTH(H$4),FALSE)</f>
        <v>0</v>
      </c>
      <c r="I41" s="3">
        <f>VLOOKUP($B41,bal!$A:$O,3+MONTH(I$4),FALSE)</f>
        <v>0</v>
      </c>
      <c r="J41" s="3">
        <f>VLOOKUP($B41,bal!$A:$O,3+MONTH(J$4),FALSE)</f>
        <v>0</v>
      </c>
      <c r="K41" s="3">
        <f>VLOOKUP($B41,bal!$A:$O,3+MONTH(K$4),FALSE)</f>
        <v>0</v>
      </c>
      <c r="L41" s="3">
        <f>VLOOKUP($B41,bal!$A:$O,3+MONTH(L$4),FALSE)</f>
        <v>0</v>
      </c>
      <c r="M41" s="3">
        <f>VLOOKUP($B41,bal!$A:$O,3+MONTH(M$4),FALSE)</f>
        <v>0</v>
      </c>
      <c r="N41" s="3">
        <f>VLOOKUP($B41,bal!$A:$O,3+MONTH(N$4),FALSE)</f>
        <v>0</v>
      </c>
      <c r="O41" s="3">
        <f>VLOOKUP($B41,bal!$A:$O,3+MONTH(O$4),FALSE)</f>
        <v>0</v>
      </c>
    </row>
    <row r="42" spans="2:15" x14ac:dyDescent="0.2">
      <c r="B42" s="10">
        <v>2790</v>
      </c>
      <c r="C42" s="3">
        <f>VLOOKUP($B42,bal!$A:$O,3,FALSE)</f>
        <v>0</v>
      </c>
      <c r="D42" s="3">
        <f>VLOOKUP($B42,bal!$A:$O,3+MONTH(D$4),FALSE)</f>
        <v>0</v>
      </c>
      <c r="E42" s="3">
        <f>VLOOKUP($B42,bal!$A:$O,3+MONTH(E$4),FALSE)</f>
        <v>0</v>
      </c>
      <c r="F42" s="3">
        <f>VLOOKUP($B42,bal!$A:$O,3+MONTH(F$4),FALSE)</f>
        <v>0</v>
      </c>
      <c r="G42" s="3">
        <f>VLOOKUP($B42,bal!$A:$O,3+MONTH(G$4),FALSE)</f>
        <v>0</v>
      </c>
      <c r="H42" s="3">
        <f>VLOOKUP($B42,bal!$A:$O,3+MONTH(H$4),FALSE)</f>
        <v>0</v>
      </c>
      <c r="I42" s="3">
        <f>VLOOKUP($B42,bal!$A:$O,3+MONTH(I$4),FALSE)</f>
        <v>0</v>
      </c>
      <c r="J42" s="3">
        <f>VLOOKUP($B42,bal!$A:$O,3+MONTH(J$4),FALSE)</f>
        <v>0</v>
      </c>
      <c r="K42" s="3">
        <f>VLOOKUP($B42,bal!$A:$O,3+MONTH(K$4),FALSE)</f>
        <v>0</v>
      </c>
      <c r="L42" s="3">
        <f>VLOOKUP($B42,bal!$A:$O,3+MONTH(L$4),FALSE)</f>
        <v>0</v>
      </c>
      <c r="M42" s="3">
        <f>VLOOKUP($B42,bal!$A:$O,3+MONTH(M$4),FALSE)</f>
        <v>0</v>
      </c>
      <c r="N42" s="3">
        <f>VLOOKUP($B42,bal!$A:$O,3+MONTH(N$4),FALSE)</f>
        <v>0</v>
      </c>
      <c r="O42" s="3">
        <f>VLOOKUP($B42,bal!$A:$O,3+MONTH(O$4),FALSE)</f>
        <v>0</v>
      </c>
    </row>
    <row r="43" spans="2:15" x14ac:dyDescent="0.2">
      <c r="B43" s="10">
        <v>2903</v>
      </c>
      <c r="C43" s="3">
        <f>VLOOKUP($B43,bal!$A:$O,3,FALSE)</f>
        <v>0</v>
      </c>
      <c r="D43" s="3">
        <f>VLOOKUP($B43,bal!$A:$O,3+MONTH(D$4),FALSE)</f>
        <v>0</v>
      </c>
      <c r="E43" s="3">
        <f>VLOOKUP($B43,bal!$A:$O,3+MONTH(E$4),FALSE)</f>
        <v>0</v>
      </c>
      <c r="F43" s="3">
        <f>VLOOKUP($B43,bal!$A:$O,3+MONTH(F$4),FALSE)</f>
        <v>0</v>
      </c>
      <c r="G43" s="3">
        <f>VLOOKUP($B43,bal!$A:$O,3+MONTH(G$4),FALSE)</f>
        <v>0</v>
      </c>
      <c r="H43" s="3">
        <f>VLOOKUP($B43,bal!$A:$O,3+MONTH(H$4),FALSE)</f>
        <v>0</v>
      </c>
      <c r="I43" s="3">
        <f>VLOOKUP($B43,bal!$A:$O,3+MONTH(I$4),FALSE)</f>
        <v>0</v>
      </c>
      <c r="J43" s="3">
        <f>VLOOKUP($B43,bal!$A:$O,3+MONTH(J$4),FALSE)</f>
        <v>0</v>
      </c>
      <c r="K43" s="3">
        <f>VLOOKUP($B43,bal!$A:$O,3+MONTH(K$4),FALSE)</f>
        <v>0</v>
      </c>
      <c r="L43" s="3">
        <f>VLOOKUP($B43,bal!$A:$O,3+MONTH(L$4),FALSE)</f>
        <v>0</v>
      </c>
      <c r="M43" s="3">
        <f>VLOOKUP($B43,bal!$A:$O,3+MONTH(M$4),FALSE)</f>
        <v>0</v>
      </c>
      <c r="N43" s="3">
        <f>VLOOKUP($B43,bal!$A:$O,3+MONTH(N$4),FALSE)</f>
        <v>0</v>
      </c>
      <c r="O43" s="3">
        <f>VLOOKUP($B43,bal!$A:$O,3+MONTH(O$4),FALSE)</f>
        <v>0</v>
      </c>
    </row>
    <row r="44" spans="2:15" x14ac:dyDescent="0.2">
      <c r="B44" s="10">
        <v>2904</v>
      </c>
      <c r="C44" s="3">
        <v>0</v>
      </c>
      <c r="D44" s="3"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</row>
    <row r="45" spans="2:15" x14ac:dyDescent="0.2">
      <c r="D45" s="8">
        <f>SUM(D5:D29)/(D30-D31+D32-D33+D34-D35+D36+D37+D38-D39+D40+D41-D42+D43+D44)</f>
        <v>1.2271498713497897</v>
      </c>
      <c r="E45" s="8">
        <f t="shared" ref="E45:O45" si="0">SUM(E5:E29)/(E30-E31+E32-E33+E34-E35+E36+E37+E38-E39+E40+E41-E42+E43+E44)</f>
        <v>1.2076060245075968</v>
      </c>
      <c r="F45" s="8">
        <f t="shared" si="0"/>
        <v>1.1924737090820225</v>
      </c>
      <c r="G45" s="8">
        <f t="shared" si="0"/>
        <v>1.180847176825859</v>
      </c>
      <c r="H45" s="8">
        <f t="shared" si="0"/>
        <v>1.1849765871439553</v>
      </c>
      <c r="I45" s="8">
        <f t="shared" si="0"/>
        <v>1.1755650524349284</v>
      </c>
      <c r="J45" s="8">
        <f t="shared" si="0"/>
        <v>1.1786483796577405</v>
      </c>
      <c r="K45" s="8">
        <f t="shared" si="0"/>
        <v>1.1741407215604447</v>
      </c>
      <c r="L45" s="8">
        <f t="shared" si="0"/>
        <v>1.178135662118984</v>
      </c>
      <c r="M45" s="8">
        <f t="shared" si="0"/>
        <v>1.1752779483532565</v>
      </c>
      <c r="N45" s="8">
        <f t="shared" si="0"/>
        <v>1.1711936952034026</v>
      </c>
      <c r="O45" s="8">
        <f t="shared" si="0"/>
        <v>1.1751365938703513</v>
      </c>
    </row>
    <row r="47" spans="2:15" ht="22.5" customHeight="1" x14ac:dyDescent="0.2">
      <c r="B47" s="5" t="s">
        <v>435</v>
      </c>
      <c r="C47" s="18" t="s">
        <v>559</v>
      </c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20"/>
    </row>
  </sheetData>
  <mergeCells count="2">
    <mergeCell ref="B2:O2"/>
    <mergeCell ref="C47:O47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5D164-BA6F-4CF9-BA32-DA59709B77E8}">
  <dimension ref="B2:O9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1.25" x14ac:dyDescent="0.2"/>
  <cols>
    <col min="1" max="1" width="1.42578125" style="1" customWidth="1"/>
    <col min="2" max="2" width="8.5703125" style="2" customWidth="1"/>
    <col min="3" max="3" width="11.140625" style="2" customWidth="1"/>
    <col min="4" max="15" width="11.140625" style="1" customWidth="1"/>
    <col min="16" max="16384" width="11.42578125" style="1"/>
  </cols>
  <sheetData>
    <row r="2" spans="2:15" ht="15.75" x14ac:dyDescent="0.2">
      <c r="B2" s="14" t="s">
        <v>410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4" spans="2:15" x14ac:dyDescent="0.2">
      <c r="B4" s="5" t="s">
        <v>1</v>
      </c>
      <c r="C4" s="7" t="str">
        <f>bal!C1</f>
        <v>dic-2020</v>
      </c>
      <c r="D4" s="7" t="str">
        <f>bal!D1</f>
        <v>ene-2021</v>
      </c>
      <c r="E4" s="7" t="str">
        <f>bal!E1</f>
        <v>feb-2021</v>
      </c>
      <c r="F4" s="7" t="str">
        <f>bal!F1</f>
        <v>mar-2021</v>
      </c>
      <c r="G4" s="7" t="str">
        <f>bal!G1</f>
        <v>abr-2021</v>
      </c>
      <c r="H4" s="7" t="str">
        <f>bal!H1</f>
        <v>may-2021</v>
      </c>
      <c r="I4" s="7" t="str">
        <f>bal!I1</f>
        <v>jun-2021</v>
      </c>
      <c r="J4" s="7" t="str">
        <f>bal!J1</f>
        <v>jul-2021</v>
      </c>
      <c r="K4" s="7" t="str">
        <f>bal!K1</f>
        <v>ago-2021</v>
      </c>
      <c r="L4" s="7" t="str">
        <f>bal!L1</f>
        <v>sep-2021</v>
      </c>
      <c r="M4" s="7" t="str">
        <f>bal!M1</f>
        <v>oct-2021</v>
      </c>
      <c r="N4" s="7" t="str">
        <f>bal!N1</f>
        <v>nov-2021</v>
      </c>
      <c r="O4" s="7" t="str">
        <f>bal!O1</f>
        <v>dic-2021</v>
      </c>
    </row>
    <row r="5" spans="2:15" x14ac:dyDescent="0.2">
      <c r="B5" s="10">
        <v>14</v>
      </c>
      <c r="C5" s="3">
        <f>VLOOKUP($B5,bal!$A:$O,3,FALSE)</f>
        <v>3331152.55</v>
      </c>
      <c r="D5" s="3">
        <f>VLOOKUP($B5,bal!$A:$O,3+MONTH(D$4),FALSE)</f>
        <v>3378492.55</v>
      </c>
      <c r="E5" s="3">
        <f>VLOOKUP($B5,bal!$A:$O,3+MONTH(E$4),FALSE)</f>
        <v>3433479.08</v>
      </c>
      <c r="F5" s="3">
        <f>VLOOKUP($B5,bal!$A:$O,3+MONTH(F$4),FALSE)</f>
        <v>3521896.21</v>
      </c>
      <c r="G5" s="3">
        <f>VLOOKUP($B5,bal!$A:$O,3+MONTH(G$4),FALSE)</f>
        <v>3594728.19</v>
      </c>
      <c r="H5" s="3">
        <f>VLOOKUP($B5,bal!$A:$O,3+MONTH(H$4),FALSE)</f>
        <v>3634524.27</v>
      </c>
      <c r="I5" s="3">
        <f>VLOOKUP($B5,bal!$A:$O,3+MONTH(I$4),FALSE)</f>
        <v>3693346.65</v>
      </c>
      <c r="J5" s="3">
        <f>VLOOKUP($B5,bal!$A:$O,3+MONTH(J$4),FALSE)</f>
        <v>3789264.15</v>
      </c>
      <c r="K5" s="3">
        <f>VLOOKUP($B5,bal!$A:$O,3+MONTH(K$4),FALSE)</f>
        <v>3827589.08</v>
      </c>
      <c r="L5" s="3">
        <f>VLOOKUP($B5,bal!$A:$O,3+MONTH(L$4),FALSE)</f>
        <v>3901174.66</v>
      </c>
      <c r="M5" s="3">
        <f>VLOOKUP($B5,bal!$A:$O,3+MONTH(M$4),FALSE)</f>
        <v>3977569.65</v>
      </c>
      <c r="N5" s="3">
        <f>VLOOKUP($B5,bal!$A:$O,3+MONTH(N$4),FALSE)</f>
        <v>4049114.6</v>
      </c>
      <c r="O5" s="3">
        <f>VLOOKUP($B5,bal!$A:$O,3+MONTH(O$4),FALSE)</f>
        <v>4090096.41</v>
      </c>
    </row>
    <row r="6" spans="2:15" x14ac:dyDescent="0.2">
      <c r="B6" s="10">
        <v>1</v>
      </c>
      <c r="C6" s="3">
        <f>VLOOKUP($B6,bal!$A:$O,3,FALSE)</f>
        <v>4063962.68</v>
      </c>
      <c r="D6" s="3">
        <f>VLOOKUP($B6,bal!$A:$O,3+MONTH(D$4),FALSE)</f>
        <v>4136532.77</v>
      </c>
      <c r="E6" s="3">
        <f>VLOOKUP($B6,bal!$A:$O,3+MONTH(E$4),FALSE)</f>
        <v>4164389.04</v>
      </c>
      <c r="F6" s="3">
        <f>VLOOKUP($B6,bal!$A:$O,3+MONTH(F$4),FALSE)</f>
        <v>4401167.46</v>
      </c>
      <c r="G6" s="3">
        <f>VLOOKUP($B6,bal!$A:$O,3+MONTH(G$4),FALSE)</f>
        <v>4425929.7</v>
      </c>
      <c r="H6" s="3">
        <f>VLOOKUP($B6,bal!$A:$O,3+MONTH(H$4),FALSE)</f>
        <v>4415789.41</v>
      </c>
      <c r="I6" s="3">
        <f>VLOOKUP($B6,bal!$A:$O,3+MONTH(I$4),FALSE)</f>
        <v>4534887.38</v>
      </c>
      <c r="J6" s="3">
        <f>VLOOKUP($B6,bal!$A:$O,3+MONTH(J$4),FALSE)</f>
        <v>4530187.5199999996</v>
      </c>
      <c r="K6" s="3">
        <f>VLOOKUP($B6,bal!$A:$O,3+MONTH(K$4),FALSE)</f>
        <v>4593209.6399999997</v>
      </c>
      <c r="L6" s="3">
        <f>VLOOKUP($B6,bal!$A:$O,3+MONTH(L$4),FALSE)</f>
        <v>4698406.2699999996</v>
      </c>
      <c r="M6" s="3">
        <f>VLOOKUP($B6,bal!$A:$O,3+MONTH(M$4),FALSE)</f>
        <v>4805923.2</v>
      </c>
      <c r="N6" s="3">
        <f>VLOOKUP($B6,bal!$A:$O,3+MONTH(N$4),FALSE)</f>
        <v>4906935.3899999997</v>
      </c>
      <c r="O6" s="3">
        <f>VLOOKUP($B6,bal!$A:$O,3+MONTH(O$4),FALSE)</f>
        <v>4915731.3600000003</v>
      </c>
    </row>
    <row r="7" spans="2:15" x14ac:dyDescent="0.2">
      <c r="D7" s="8">
        <f>D5/D6</f>
        <v>0.81674502242611258</v>
      </c>
      <c r="E7" s="8">
        <f t="shared" ref="E7:O7" si="0">E5/E6</f>
        <v>0.82448566813056445</v>
      </c>
      <c r="F7" s="8">
        <f t="shared" si="0"/>
        <v>0.80021863335325127</v>
      </c>
      <c r="G7" s="8">
        <f t="shared" si="0"/>
        <v>0.81219730851124905</v>
      </c>
      <c r="H7" s="8">
        <f t="shared" si="0"/>
        <v>0.82307463797282854</v>
      </c>
      <c r="I7" s="8">
        <f t="shared" si="0"/>
        <v>0.81442962978277977</v>
      </c>
      <c r="J7" s="8">
        <f t="shared" si="0"/>
        <v>0.83644752745246187</v>
      </c>
      <c r="K7" s="8">
        <f t="shared" si="0"/>
        <v>0.83331469277330883</v>
      </c>
      <c r="L7" s="8">
        <f t="shared" si="0"/>
        <v>0.83031871571208349</v>
      </c>
      <c r="M7" s="8">
        <f t="shared" si="0"/>
        <v>0.82763903717812215</v>
      </c>
      <c r="N7" s="8">
        <f t="shared" si="0"/>
        <v>0.82518196759872164</v>
      </c>
      <c r="O7" s="8">
        <f t="shared" si="0"/>
        <v>0.83204229655055839</v>
      </c>
    </row>
    <row r="9" spans="2:15" x14ac:dyDescent="0.2">
      <c r="B9" s="5" t="s">
        <v>435</v>
      </c>
      <c r="C9" s="15" t="s">
        <v>426</v>
      </c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7"/>
    </row>
  </sheetData>
  <mergeCells count="2">
    <mergeCell ref="B2:O2"/>
    <mergeCell ref="C9:O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D44E8-9810-4920-8597-A756537FD220}">
  <dimension ref="B2:O45"/>
  <sheetViews>
    <sheetView workbookViewId="0">
      <pane xSplit="1" ySplit="4" topLeftCell="B29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1.25" x14ac:dyDescent="0.2"/>
  <cols>
    <col min="1" max="1" width="1.42578125" style="1" customWidth="1"/>
    <col min="2" max="2" width="8.5703125" style="2" customWidth="1"/>
    <col min="3" max="3" width="11.140625" style="2" customWidth="1"/>
    <col min="4" max="15" width="11.140625" style="1" customWidth="1"/>
    <col min="16" max="16384" width="11.42578125" style="1"/>
  </cols>
  <sheetData>
    <row r="2" spans="2:15" ht="15.75" x14ac:dyDescent="0.2">
      <c r="B2" s="14" t="s">
        <v>411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4" spans="2:15" x14ac:dyDescent="0.2">
      <c r="B4" s="5" t="s">
        <v>1</v>
      </c>
      <c r="C4" s="7" t="str">
        <f>bal!C1</f>
        <v>dic-2020</v>
      </c>
      <c r="D4" s="7" t="str">
        <f>bal!D1</f>
        <v>ene-2021</v>
      </c>
      <c r="E4" s="7" t="str">
        <f>bal!E1</f>
        <v>feb-2021</v>
      </c>
      <c r="F4" s="7" t="str">
        <f>bal!F1</f>
        <v>mar-2021</v>
      </c>
      <c r="G4" s="7" t="str">
        <f>bal!G1</f>
        <v>abr-2021</v>
      </c>
      <c r="H4" s="7" t="str">
        <f>bal!H1</f>
        <v>may-2021</v>
      </c>
      <c r="I4" s="7" t="str">
        <f>bal!I1</f>
        <v>jun-2021</v>
      </c>
      <c r="J4" s="7" t="str">
        <f>bal!J1</f>
        <v>jul-2021</v>
      </c>
      <c r="K4" s="7" t="str">
        <f>bal!K1</f>
        <v>ago-2021</v>
      </c>
      <c r="L4" s="7" t="str">
        <f>bal!L1</f>
        <v>sep-2021</v>
      </c>
      <c r="M4" s="7" t="str">
        <f>bal!M1</f>
        <v>oct-2021</v>
      </c>
      <c r="N4" s="7" t="str">
        <f>bal!N1</f>
        <v>nov-2021</v>
      </c>
      <c r="O4" s="7" t="str">
        <f>bal!O1</f>
        <v>dic-2021</v>
      </c>
    </row>
    <row r="5" spans="2:15" x14ac:dyDescent="0.2">
      <c r="B5" s="10">
        <v>1425</v>
      </c>
      <c r="C5" s="3">
        <f>VLOOKUP($B5,bal!$A:$O,3,FALSE)</f>
        <v>0</v>
      </c>
      <c r="D5" s="3">
        <f>VLOOKUP($B5,bal!$A:$O,3+MONTH(D$4),FALSE)</f>
        <v>0</v>
      </c>
      <c r="E5" s="3">
        <f>VLOOKUP($B5,bal!$A:$O,3+MONTH(E$4),FALSE)</f>
        <v>0</v>
      </c>
      <c r="F5" s="3">
        <f>VLOOKUP($B5,bal!$A:$O,3+MONTH(F$4),FALSE)</f>
        <v>0</v>
      </c>
      <c r="G5" s="3">
        <f>VLOOKUP($B5,bal!$A:$O,3+MONTH(G$4),FALSE)</f>
        <v>0</v>
      </c>
      <c r="H5" s="3">
        <f>VLOOKUP($B5,bal!$A:$O,3+MONTH(H$4),FALSE)</f>
        <v>0</v>
      </c>
      <c r="I5" s="3">
        <f>VLOOKUP($B5,bal!$A:$O,3+MONTH(I$4),FALSE)</f>
        <v>0</v>
      </c>
      <c r="J5" s="3">
        <f>VLOOKUP($B5,bal!$A:$O,3+MONTH(J$4),FALSE)</f>
        <v>0</v>
      </c>
      <c r="K5" s="3">
        <f>VLOOKUP($B5,bal!$A:$O,3+MONTH(K$4),FALSE)</f>
        <v>0</v>
      </c>
      <c r="L5" s="3">
        <f>VLOOKUP($B5,bal!$A:$O,3+MONTH(L$4),FALSE)</f>
        <v>0</v>
      </c>
      <c r="M5" s="3">
        <f>VLOOKUP($B5,bal!$A:$O,3+MONTH(M$4),FALSE)</f>
        <v>0</v>
      </c>
      <c r="N5" s="3">
        <f>VLOOKUP($B5,bal!$A:$O,3+MONTH(N$4),FALSE)</f>
        <v>0</v>
      </c>
      <c r="O5" s="3">
        <f>VLOOKUP($B5,bal!$A:$O,3+MONTH(O$4),FALSE)</f>
        <v>0</v>
      </c>
    </row>
    <row r="6" spans="2:15" x14ac:dyDescent="0.2">
      <c r="B6" s="10">
        <v>1426</v>
      </c>
      <c r="C6" s="3">
        <f>VLOOKUP($B6,bal!$A:$O,3,FALSE)</f>
        <v>20340.830000000002</v>
      </c>
      <c r="D6" s="3">
        <f>VLOOKUP($B6,bal!$A:$O,3+MONTH(D$4),FALSE)</f>
        <v>24136.57</v>
      </c>
      <c r="E6" s="3">
        <f>VLOOKUP($B6,bal!$A:$O,3+MONTH(E$4),FALSE)</f>
        <v>45884.78</v>
      </c>
      <c r="F6" s="3">
        <f>VLOOKUP($B6,bal!$A:$O,3+MONTH(F$4),FALSE)</f>
        <v>46019.37</v>
      </c>
      <c r="G6" s="3">
        <f>VLOOKUP($B6,bal!$A:$O,3+MONTH(G$4),FALSE)</f>
        <v>50354.75</v>
      </c>
      <c r="H6" s="3">
        <f>VLOOKUP($B6,bal!$A:$O,3+MONTH(H$4),FALSE)</f>
        <v>53773</v>
      </c>
      <c r="I6" s="3">
        <f>VLOOKUP($B6,bal!$A:$O,3+MONTH(I$4),FALSE)</f>
        <v>56836.959999999999</v>
      </c>
      <c r="J6" s="3">
        <f>VLOOKUP($B6,bal!$A:$O,3+MONTH(J$4),FALSE)</f>
        <v>56909.53</v>
      </c>
      <c r="K6" s="3">
        <f>VLOOKUP($B6,bal!$A:$O,3+MONTH(K$4),FALSE)</f>
        <v>53047.89</v>
      </c>
      <c r="L6" s="3">
        <f>VLOOKUP($B6,bal!$A:$O,3+MONTH(L$4),FALSE)</f>
        <v>50427.56</v>
      </c>
      <c r="M6" s="3">
        <f>VLOOKUP($B6,bal!$A:$O,3+MONTH(M$4),FALSE)</f>
        <v>46136.63</v>
      </c>
      <c r="N6" s="3">
        <f>VLOOKUP($B6,bal!$A:$O,3+MONTH(N$4),FALSE)</f>
        <v>50670.080000000002</v>
      </c>
      <c r="O6" s="3">
        <f>VLOOKUP($B6,bal!$A:$O,3+MONTH(O$4),FALSE)</f>
        <v>38625.949999999997</v>
      </c>
    </row>
    <row r="7" spans="2:15" x14ac:dyDescent="0.2">
      <c r="B7" s="10">
        <v>1427</v>
      </c>
      <c r="C7" s="3">
        <f>VLOOKUP($B7,bal!$A:$O,3,FALSE)</f>
        <v>1393.31</v>
      </c>
      <c r="D7" s="3">
        <f>VLOOKUP($B7,bal!$A:$O,3+MONTH(D$4),FALSE)</f>
        <v>1361.16</v>
      </c>
      <c r="E7" s="3">
        <f>VLOOKUP($B7,bal!$A:$O,3+MONTH(E$4),FALSE)</f>
        <v>1327.83</v>
      </c>
      <c r="F7" s="3">
        <f>VLOOKUP($B7,bal!$A:$O,3+MONTH(F$4),FALSE)</f>
        <v>857.98</v>
      </c>
      <c r="G7" s="3">
        <f>VLOOKUP($B7,bal!$A:$O,3+MONTH(G$4),FALSE)</f>
        <v>857.98</v>
      </c>
      <c r="H7" s="3">
        <f>VLOOKUP($B7,bal!$A:$O,3+MONTH(H$4),FALSE)</f>
        <v>0</v>
      </c>
      <c r="I7" s="3">
        <f>VLOOKUP($B7,bal!$A:$O,3+MONTH(I$4),FALSE)</f>
        <v>856.92</v>
      </c>
      <c r="J7" s="3">
        <f>VLOOKUP($B7,bal!$A:$O,3+MONTH(J$4),FALSE)</f>
        <v>814.06</v>
      </c>
      <c r="K7" s="3">
        <f>VLOOKUP($B7,bal!$A:$O,3+MONTH(K$4),FALSE)</f>
        <v>771.2</v>
      </c>
      <c r="L7" s="3">
        <f>VLOOKUP($B7,bal!$A:$O,3+MONTH(L$4),FALSE)</f>
        <v>728.34</v>
      </c>
      <c r="M7" s="3">
        <f>VLOOKUP($B7,bal!$A:$O,3+MONTH(M$4),FALSE)</f>
        <v>685.49</v>
      </c>
      <c r="N7" s="3">
        <f>VLOOKUP($B7,bal!$A:$O,3+MONTH(N$4),FALSE)</f>
        <v>642.63</v>
      </c>
      <c r="O7" s="3">
        <f>VLOOKUP($B7,bal!$A:$O,3+MONTH(O$4),FALSE)</f>
        <v>599.77</v>
      </c>
    </row>
    <row r="8" spans="2:15" x14ac:dyDescent="0.2">
      <c r="B8" s="10">
        <v>1428</v>
      </c>
      <c r="C8" s="3">
        <f>VLOOKUP($B8,bal!$A:$O,3,FALSE)</f>
        <v>38673.120000000003</v>
      </c>
      <c r="D8" s="3">
        <f>VLOOKUP($B8,bal!$A:$O,3+MONTH(D$4),FALSE)</f>
        <v>47824.44</v>
      </c>
      <c r="E8" s="3">
        <f>VLOOKUP($B8,bal!$A:$O,3+MONTH(E$4),FALSE)</f>
        <v>70351.89</v>
      </c>
      <c r="F8" s="3">
        <f>VLOOKUP($B8,bal!$A:$O,3+MONTH(F$4),FALSE)</f>
        <v>80277.83</v>
      </c>
      <c r="G8" s="3">
        <f>VLOOKUP($B8,bal!$A:$O,3+MONTH(G$4),FALSE)</f>
        <v>90879.17</v>
      </c>
      <c r="H8" s="3">
        <f>VLOOKUP($B8,bal!$A:$O,3+MONTH(H$4),FALSE)</f>
        <v>93465.84</v>
      </c>
      <c r="I8" s="3">
        <f>VLOOKUP($B8,bal!$A:$O,3+MONTH(I$4),FALSE)</f>
        <v>93303.3</v>
      </c>
      <c r="J8" s="3">
        <f>VLOOKUP($B8,bal!$A:$O,3+MONTH(J$4),FALSE)</f>
        <v>94477.67</v>
      </c>
      <c r="K8" s="3">
        <f>VLOOKUP($B8,bal!$A:$O,3+MONTH(K$4),FALSE)</f>
        <v>87638.52</v>
      </c>
      <c r="L8" s="3">
        <f>VLOOKUP($B8,bal!$A:$O,3+MONTH(L$4),FALSE)</f>
        <v>80313.81</v>
      </c>
      <c r="M8" s="3">
        <f>VLOOKUP($B8,bal!$A:$O,3+MONTH(M$4),FALSE)</f>
        <v>76576.160000000003</v>
      </c>
      <c r="N8" s="3">
        <f>VLOOKUP($B8,bal!$A:$O,3+MONTH(N$4),FALSE)</f>
        <v>73599.58</v>
      </c>
      <c r="O8" s="3">
        <f>VLOOKUP($B8,bal!$A:$O,3+MONTH(O$4),FALSE)</f>
        <v>58547.12</v>
      </c>
    </row>
    <row r="9" spans="2:15" x14ac:dyDescent="0.2">
      <c r="B9" s="10">
        <v>1432</v>
      </c>
      <c r="C9" s="3">
        <f>VLOOKUP($B9,bal!$A:$O,3,FALSE)</f>
        <v>0</v>
      </c>
      <c r="D9" s="3">
        <f>VLOOKUP($B9,bal!$A:$O,3+MONTH(D$4),FALSE)</f>
        <v>0</v>
      </c>
      <c r="E9" s="3">
        <f>VLOOKUP($B9,bal!$A:$O,3+MONTH(E$4),FALSE)</f>
        <v>0</v>
      </c>
      <c r="F9" s="3">
        <f>VLOOKUP($B9,bal!$A:$O,3+MONTH(F$4),FALSE)</f>
        <v>0</v>
      </c>
      <c r="G9" s="3">
        <f>VLOOKUP($B9,bal!$A:$O,3+MONTH(G$4),FALSE)</f>
        <v>0</v>
      </c>
      <c r="H9" s="3">
        <f>VLOOKUP($B9,bal!$A:$O,3+MONTH(H$4),FALSE)</f>
        <v>0</v>
      </c>
      <c r="I9" s="3">
        <f>VLOOKUP($B9,bal!$A:$O,3+MONTH(I$4),FALSE)</f>
        <v>0</v>
      </c>
      <c r="J9" s="3">
        <f>VLOOKUP($B9,bal!$A:$O,3+MONTH(J$4),FALSE)</f>
        <v>0</v>
      </c>
      <c r="K9" s="3">
        <f>VLOOKUP($B9,bal!$A:$O,3+MONTH(K$4),FALSE)</f>
        <v>0</v>
      </c>
      <c r="L9" s="3">
        <f>VLOOKUP($B9,bal!$A:$O,3+MONTH(L$4),FALSE)</f>
        <v>0</v>
      </c>
      <c r="M9" s="3">
        <f>VLOOKUP($B9,bal!$A:$O,3+MONTH(M$4),FALSE)</f>
        <v>0</v>
      </c>
      <c r="N9" s="3">
        <f>VLOOKUP($B9,bal!$A:$O,3+MONTH(N$4),FALSE)</f>
        <v>0</v>
      </c>
      <c r="O9" s="3">
        <f>VLOOKUP($B9,bal!$A:$O,3+MONTH(O$4),FALSE)</f>
        <v>0</v>
      </c>
    </row>
    <row r="10" spans="2:15" x14ac:dyDescent="0.2">
      <c r="B10" s="10">
        <v>1433</v>
      </c>
      <c r="C10" s="3">
        <f>VLOOKUP($B10,bal!$A:$O,3,FALSE)</f>
        <v>0</v>
      </c>
      <c r="D10" s="3">
        <f>VLOOKUP($B10,bal!$A:$O,3+MONTH(D$4),FALSE)</f>
        <v>0</v>
      </c>
      <c r="E10" s="3">
        <f>VLOOKUP($B10,bal!$A:$O,3+MONTH(E$4),FALSE)</f>
        <v>0</v>
      </c>
      <c r="F10" s="3">
        <f>VLOOKUP($B10,bal!$A:$O,3+MONTH(F$4),FALSE)</f>
        <v>0</v>
      </c>
      <c r="G10" s="3">
        <f>VLOOKUP($B10,bal!$A:$O,3+MONTH(G$4),FALSE)</f>
        <v>0</v>
      </c>
      <c r="H10" s="3">
        <f>VLOOKUP($B10,bal!$A:$O,3+MONTH(H$4),FALSE)</f>
        <v>0</v>
      </c>
      <c r="I10" s="3">
        <f>VLOOKUP($B10,bal!$A:$O,3+MONTH(I$4),FALSE)</f>
        <v>0</v>
      </c>
      <c r="J10" s="3">
        <f>VLOOKUP($B10,bal!$A:$O,3+MONTH(J$4),FALSE)</f>
        <v>0</v>
      </c>
      <c r="K10" s="3">
        <f>VLOOKUP($B10,bal!$A:$O,3+MONTH(K$4),FALSE)</f>
        <v>0</v>
      </c>
      <c r="L10" s="3">
        <f>VLOOKUP($B10,bal!$A:$O,3+MONTH(L$4),FALSE)</f>
        <v>0</v>
      </c>
      <c r="M10" s="3">
        <f>VLOOKUP($B10,bal!$A:$O,3+MONTH(M$4),FALSE)</f>
        <v>0</v>
      </c>
      <c r="N10" s="3">
        <f>VLOOKUP($B10,bal!$A:$O,3+MONTH(N$4),FALSE)</f>
        <v>0</v>
      </c>
      <c r="O10" s="3">
        <f>VLOOKUP($B10,bal!$A:$O,3+MONTH(O$4),FALSE)</f>
        <v>0</v>
      </c>
    </row>
    <row r="11" spans="2:15" x14ac:dyDescent="0.2">
      <c r="B11" s="10">
        <v>1434</v>
      </c>
      <c r="C11" s="3">
        <f>VLOOKUP($B11,bal!$A:$O,3,FALSE)</f>
        <v>0</v>
      </c>
      <c r="D11" s="3">
        <f>VLOOKUP($B11,bal!$A:$O,3+MONTH(D$4),FALSE)</f>
        <v>0</v>
      </c>
      <c r="E11" s="3">
        <f>VLOOKUP($B11,bal!$A:$O,3+MONTH(E$4),FALSE)</f>
        <v>0</v>
      </c>
      <c r="F11" s="3">
        <f>VLOOKUP($B11,bal!$A:$O,3+MONTH(F$4),FALSE)</f>
        <v>0</v>
      </c>
      <c r="G11" s="3">
        <f>VLOOKUP($B11,bal!$A:$O,3+MONTH(G$4),FALSE)</f>
        <v>0</v>
      </c>
      <c r="H11" s="3">
        <f>VLOOKUP($B11,bal!$A:$O,3+MONTH(H$4),FALSE)</f>
        <v>0</v>
      </c>
      <c r="I11" s="3">
        <f>VLOOKUP($B11,bal!$A:$O,3+MONTH(I$4),FALSE)</f>
        <v>0</v>
      </c>
      <c r="J11" s="3">
        <f>VLOOKUP($B11,bal!$A:$O,3+MONTH(J$4),FALSE)</f>
        <v>0</v>
      </c>
      <c r="K11" s="3">
        <f>VLOOKUP($B11,bal!$A:$O,3+MONTH(K$4),FALSE)</f>
        <v>0</v>
      </c>
      <c r="L11" s="3">
        <f>VLOOKUP($B11,bal!$A:$O,3+MONTH(L$4),FALSE)</f>
        <v>0</v>
      </c>
      <c r="M11" s="3">
        <f>VLOOKUP($B11,bal!$A:$O,3+MONTH(M$4),FALSE)</f>
        <v>793.92</v>
      </c>
      <c r="N11" s="3">
        <f>VLOOKUP($B11,bal!$A:$O,3+MONTH(N$4),FALSE)</f>
        <v>1227.6199999999999</v>
      </c>
      <c r="O11" s="3">
        <f>VLOOKUP($B11,bal!$A:$O,3+MONTH(O$4),FALSE)</f>
        <v>1339.6</v>
      </c>
    </row>
    <row r="12" spans="2:15" x14ac:dyDescent="0.2">
      <c r="B12" s="10">
        <v>1435</v>
      </c>
      <c r="C12" s="3">
        <f>VLOOKUP($B12,bal!$A:$O,3,FALSE)</f>
        <v>0</v>
      </c>
      <c r="D12" s="3">
        <f>VLOOKUP($B12,bal!$A:$O,3+MONTH(D$4),FALSE)</f>
        <v>0</v>
      </c>
      <c r="E12" s="3">
        <f>VLOOKUP($B12,bal!$A:$O,3+MONTH(E$4),FALSE)</f>
        <v>0</v>
      </c>
      <c r="F12" s="3">
        <f>VLOOKUP($B12,bal!$A:$O,3+MONTH(F$4),FALSE)</f>
        <v>0</v>
      </c>
      <c r="G12" s="3">
        <f>VLOOKUP($B12,bal!$A:$O,3+MONTH(G$4),FALSE)</f>
        <v>0</v>
      </c>
      <c r="H12" s="3">
        <f>VLOOKUP($B12,bal!$A:$O,3+MONTH(H$4),FALSE)</f>
        <v>0</v>
      </c>
      <c r="I12" s="3">
        <f>VLOOKUP($B12,bal!$A:$O,3+MONTH(I$4),FALSE)</f>
        <v>0</v>
      </c>
      <c r="J12" s="3">
        <f>VLOOKUP($B12,bal!$A:$O,3+MONTH(J$4),FALSE)</f>
        <v>0</v>
      </c>
      <c r="K12" s="3">
        <f>VLOOKUP($B12,bal!$A:$O,3+MONTH(K$4),FALSE)</f>
        <v>0</v>
      </c>
      <c r="L12" s="3">
        <f>VLOOKUP($B12,bal!$A:$O,3+MONTH(L$4),FALSE)</f>
        <v>0</v>
      </c>
      <c r="M12" s="3">
        <f>VLOOKUP($B12,bal!$A:$O,3+MONTH(M$4),FALSE)</f>
        <v>0</v>
      </c>
      <c r="N12" s="3">
        <f>VLOOKUP($B12,bal!$A:$O,3+MONTH(N$4),FALSE)</f>
        <v>0</v>
      </c>
      <c r="O12" s="3">
        <f>VLOOKUP($B12,bal!$A:$O,3+MONTH(O$4),FALSE)</f>
        <v>0</v>
      </c>
    </row>
    <row r="13" spans="2:15" x14ac:dyDescent="0.2">
      <c r="B13" s="10">
        <v>1436</v>
      </c>
      <c r="C13" s="3">
        <f>VLOOKUP($B13,bal!$A:$O,3,FALSE)</f>
        <v>0</v>
      </c>
      <c r="D13" s="3">
        <f>VLOOKUP($B13,bal!$A:$O,3+MONTH(D$4),FALSE)</f>
        <v>0</v>
      </c>
      <c r="E13" s="3">
        <f>VLOOKUP($B13,bal!$A:$O,3+MONTH(E$4),FALSE)</f>
        <v>0</v>
      </c>
      <c r="F13" s="3">
        <f>VLOOKUP($B13,bal!$A:$O,3+MONTH(F$4),FALSE)</f>
        <v>0</v>
      </c>
      <c r="G13" s="3">
        <f>VLOOKUP($B13,bal!$A:$O,3+MONTH(G$4),FALSE)</f>
        <v>0</v>
      </c>
      <c r="H13" s="3">
        <f>VLOOKUP($B13,bal!$A:$O,3+MONTH(H$4),FALSE)</f>
        <v>0</v>
      </c>
      <c r="I13" s="3">
        <f>VLOOKUP($B13,bal!$A:$O,3+MONTH(I$4),FALSE)</f>
        <v>342.76</v>
      </c>
      <c r="J13" s="3">
        <f>VLOOKUP($B13,bal!$A:$O,3+MONTH(J$4),FALSE)</f>
        <v>336.76</v>
      </c>
      <c r="K13" s="3">
        <f>VLOOKUP($B13,bal!$A:$O,3+MONTH(K$4),FALSE)</f>
        <v>677.98</v>
      </c>
      <c r="L13" s="3">
        <f>VLOOKUP($B13,bal!$A:$O,3+MONTH(L$4),FALSE)</f>
        <v>924.7</v>
      </c>
      <c r="M13" s="3">
        <f>VLOOKUP($B13,bal!$A:$O,3+MONTH(M$4),FALSE)</f>
        <v>905.93</v>
      </c>
      <c r="N13" s="3">
        <f>VLOOKUP($B13,bal!$A:$O,3+MONTH(N$4),FALSE)</f>
        <v>1570.63</v>
      </c>
      <c r="O13" s="3">
        <f>VLOOKUP($B13,bal!$A:$O,3+MONTH(O$4),FALSE)</f>
        <v>1844.98</v>
      </c>
    </row>
    <row r="14" spans="2:15" x14ac:dyDescent="0.2">
      <c r="B14" s="10">
        <v>1440</v>
      </c>
      <c r="C14" s="3">
        <f>VLOOKUP($B14,bal!$A:$O,3,FALSE)</f>
        <v>0</v>
      </c>
      <c r="D14" s="3">
        <f>VLOOKUP($B14,bal!$A:$O,3+MONTH(D$4),FALSE)</f>
        <v>0</v>
      </c>
      <c r="E14" s="3">
        <f>VLOOKUP($B14,bal!$A:$O,3+MONTH(E$4),FALSE)</f>
        <v>0</v>
      </c>
      <c r="F14" s="3">
        <f>VLOOKUP($B14,bal!$A:$O,3+MONTH(F$4),FALSE)</f>
        <v>0</v>
      </c>
      <c r="G14" s="3">
        <f>VLOOKUP($B14,bal!$A:$O,3+MONTH(G$4),FALSE)</f>
        <v>0</v>
      </c>
      <c r="H14" s="3">
        <f>VLOOKUP($B14,bal!$A:$O,3+MONTH(H$4),FALSE)</f>
        <v>0</v>
      </c>
      <c r="I14" s="3">
        <f>VLOOKUP($B14,bal!$A:$O,3+MONTH(I$4),FALSE)</f>
        <v>0</v>
      </c>
      <c r="J14" s="3">
        <f>VLOOKUP($B14,bal!$A:$O,3+MONTH(J$4),FALSE)</f>
        <v>0</v>
      </c>
      <c r="K14" s="3">
        <f>VLOOKUP($B14,bal!$A:$O,3+MONTH(K$4),FALSE)</f>
        <v>0</v>
      </c>
      <c r="L14" s="3">
        <f>VLOOKUP($B14,bal!$A:$O,3+MONTH(L$4),FALSE)</f>
        <v>0</v>
      </c>
      <c r="M14" s="3">
        <f>VLOOKUP($B14,bal!$A:$O,3+MONTH(M$4),FALSE)</f>
        <v>0</v>
      </c>
      <c r="N14" s="3">
        <f>VLOOKUP($B14,bal!$A:$O,3+MONTH(N$4),FALSE)</f>
        <v>0</v>
      </c>
      <c r="O14" s="3">
        <f>VLOOKUP($B14,bal!$A:$O,3+MONTH(O$4),FALSE)</f>
        <v>0</v>
      </c>
    </row>
    <row r="15" spans="2:15" x14ac:dyDescent="0.2">
      <c r="B15" s="10">
        <v>1441</v>
      </c>
      <c r="C15" s="3">
        <f>VLOOKUP($B15,bal!$A:$O,3,FALSE)</f>
        <v>0</v>
      </c>
      <c r="D15" s="3">
        <f>VLOOKUP($B15,bal!$A:$O,3+MONTH(D$4),FALSE)</f>
        <v>0</v>
      </c>
      <c r="E15" s="3">
        <f>VLOOKUP($B15,bal!$A:$O,3+MONTH(E$4),FALSE)</f>
        <v>0</v>
      </c>
      <c r="F15" s="3">
        <f>VLOOKUP($B15,bal!$A:$O,3+MONTH(F$4),FALSE)</f>
        <v>0</v>
      </c>
      <c r="G15" s="3">
        <f>VLOOKUP($B15,bal!$A:$O,3+MONTH(G$4),FALSE)</f>
        <v>0</v>
      </c>
      <c r="H15" s="3">
        <f>VLOOKUP($B15,bal!$A:$O,3+MONTH(H$4),FALSE)</f>
        <v>0</v>
      </c>
      <c r="I15" s="3">
        <f>VLOOKUP($B15,bal!$A:$O,3+MONTH(I$4),FALSE)</f>
        <v>0</v>
      </c>
      <c r="J15" s="3">
        <f>VLOOKUP($B15,bal!$A:$O,3+MONTH(J$4),FALSE)</f>
        <v>0</v>
      </c>
      <c r="K15" s="3">
        <f>VLOOKUP($B15,bal!$A:$O,3+MONTH(K$4),FALSE)</f>
        <v>0</v>
      </c>
      <c r="L15" s="3">
        <f>VLOOKUP($B15,bal!$A:$O,3+MONTH(L$4),FALSE)</f>
        <v>0</v>
      </c>
      <c r="M15" s="3">
        <f>VLOOKUP($B15,bal!$A:$O,3+MONTH(M$4),FALSE)</f>
        <v>0</v>
      </c>
      <c r="N15" s="3">
        <f>VLOOKUP($B15,bal!$A:$O,3+MONTH(N$4),FALSE)</f>
        <v>0</v>
      </c>
      <c r="O15" s="3">
        <f>VLOOKUP($B15,bal!$A:$O,3+MONTH(O$4),FALSE)</f>
        <v>0</v>
      </c>
    </row>
    <row r="16" spans="2:15" x14ac:dyDescent="0.2">
      <c r="B16" s="10">
        <v>1442</v>
      </c>
      <c r="C16" s="3">
        <f>VLOOKUP($B16,bal!$A:$O,3,FALSE)</f>
        <v>0</v>
      </c>
      <c r="D16" s="3">
        <f>VLOOKUP($B16,bal!$A:$O,3+MONTH(D$4),FALSE)</f>
        <v>0</v>
      </c>
      <c r="E16" s="3">
        <f>VLOOKUP($B16,bal!$A:$O,3+MONTH(E$4),FALSE)</f>
        <v>858.87</v>
      </c>
      <c r="F16" s="3">
        <f>VLOOKUP($B16,bal!$A:$O,3+MONTH(F$4),FALSE)</f>
        <v>901.11</v>
      </c>
      <c r="G16" s="3">
        <f>VLOOKUP($B16,bal!$A:$O,3+MONTH(G$4),FALSE)</f>
        <v>884.6</v>
      </c>
      <c r="H16" s="3">
        <f>VLOOKUP($B16,bal!$A:$O,3+MONTH(H$4),FALSE)</f>
        <v>866.79</v>
      </c>
      <c r="I16" s="3">
        <f>VLOOKUP($B16,bal!$A:$O,3+MONTH(I$4),FALSE)</f>
        <v>849.84</v>
      </c>
      <c r="J16" s="3">
        <f>VLOOKUP($B16,bal!$A:$O,3+MONTH(J$4),FALSE)</f>
        <v>832.33</v>
      </c>
      <c r="K16" s="3">
        <f>VLOOKUP($B16,bal!$A:$O,3+MONTH(K$4),FALSE)</f>
        <v>814.94</v>
      </c>
      <c r="L16" s="3">
        <f>VLOOKUP($B16,bal!$A:$O,3+MONTH(L$4),FALSE)</f>
        <v>1167.42</v>
      </c>
      <c r="M16" s="3">
        <f>VLOOKUP($B16,bal!$A:$O,3+MONTH(M$4),FALSE)</f>
        <v>1238.3599999999999</v>
      </c>
      <c r="N16" s="3">
        <f>VLOOKUP($B16,bal!$A:$O,3+MONTH(N$4),FALSE)</f>
        <v>2047.65</v>
      </c>
      <c r="O16" s="3">
        <f>VLOOKUP($B16,bal!$A:$O,3+MONTH(O$4),FALSE)</f>
        <v>1459.12</v>
      </c>
    </row>
    <row r="17" spans="2:15" x14ac:dyDescent="0.2">
      <c r="B17" s="10">
        <v>1443</v>
      </c>
      <c r="C17" s="3">
        <f>VLOOKUP($B17,bal!$A:$O,3,FALSE)</f>
        <v>0</v>
      </c>
      <c r="D17" s="3">
        <f>VLOOKUP($B17,bal!$A:$O,3+MONTH(D$4),FALSE)</f>
        <v>0</v>
      </c>
      <c r="E17" s="3">
        <f>VLOOKUP($B17,bal!$A:$O,3+MONTH(E$4),FALSE)</f>
        <v>0</v>
      </c>
      <c r="F17" s="3">
        <f>VLOOKUP($B17,bal!$A:$O,3+MONTH(F$4),FALSE)</f>
        <v>0</v>
      </c>
      <c r="G17" s="3">
        <f>VLOOKUP($B17,bal!$A:$O,3+MONTH(G$4),FALSE)</f>
        <v>0</v>
      </c>
      <c r="H17" s="3">
        <f>VLOOKUP($B17,bal!$A:$O,3+MONTH(H$4),FALSE)</f>
        <v>0</v>
      </c>
      <c r="I17" s="3">
        <f>VLOOKUP($B17,bal!$A:$O,3+MONTH(I$4),FALSE)</f>
        <v>0</v>
      </c>
      <c r="J17" s="3">
        <f>VLOOKUP($B17,bal!$A:$O,3+MONTH(J$4),FALSE)</f>
        <v>0</v>
      </c>
      <c r="K17" s="3">
        <f>VLOOKUP($B17,bal!$A:$O,3+MONTH(K$4),FALSE)</f>
        <v>0</v>
      </c>
      <c r="L17" s="3">
        <f>VLOOKUP($B17,bal!$A:$O,3+MONTH(L$4),FALSE)</f>
        <v>0</v>
      </c>
      <c r="M17" s="3">
        <f>VLOOKUP($B17,bal!$A:$O,3+MONTH(M$4),FALSE)</f>
        <v>0</v>
      </c>
      <c r="N17" s="3">
        <f>VLOOKUP($B17,bal!$A:$O,3+MONTH(N$4),FALSE)</f>
        <v>0</v>
      </c>
      <c r="O17" s="3">
        <f>VLOOKUP($B17,bal!$A:$O,3+MONTH(O$4),FALSE)</f>
        <v>0</v>
      </c>
    </row>
    <row r="18" spans="2:15" x14ac:dyDescent="0.2">
      <c r="B18" s="10">
        <v>1444</v>
      </c>
      <c r="C18" s="3">
        <f>VLOOKUP($B18,bal!$A:$O,3,FALSE)</f>
        <v>0</v>
      </c>
      <c r="D18" s="3">
        <f>VLOOKUP($B18,bal!$A:$O,3+MONTH(D$4),FALSE)</f>
        <v>0</v>
      </c>
      <c r="E18" s="3">
        <f>VLOOKUP($B18,bal!$A:$O,3+MONTH(E$4),FALSE)</f>
        <v>0</v>
      </c>
      <c r="F18" s="3">
        <f>VLOOKUP($B18,bal!$A:$O,3+MONTH(F$4),FALSE)</f>
        <v>0</v>
      </c>
      <c r="G18" s="3">
        <f>VLOOKUP($B18,bal!$A:$O,3+MONTH(G$4),FALSE)</f>
        <v>0</v>
      </c>
      <c r="H18" s="3">
        <f>VLOOKUP($B18,bal!$A:$O,3+MONTH(H$4),FALSE)</f>
        <v>0</v>
      </c>
      <c r="I18" s="3">
        <f>VLOOKUP($B18,bal!$A:$O,3+MONTH(I$4),FALSE)</f>
        <v>0</v>
      </c>
      <c r="J18" s="3">
        <f>VLOOKUP($B18,bal!$A:$O,3+MONTH(J$4),FALSE)</f>
        <v>0</v>
      </c>
      <c r="K18" s="3">
        <f>VLOOKUP($B18,bal!$A:$O,3+MONTH(K$4),FALSE)</f>
        <v>225.56</v>
      </c>
      <c r="L18" s="3">
        <f>VLOOKUP($B18,bal!$A:$O,3+MONTH(L$4),FALSE)</f>
        <v>1856.95</v>
      </c>
      <c r="M18" s="3">
        <f>VLOOKUP($B18,bal!$A:$O,3+MONTH(M$4),FALSE)</f>
        <v>3847.71</v>
      </c>
      <c r="N18" s="3">
        <f>VLOOKUP($B18,bal!$A:$O,3+MONTH(N$4),FALSE)</f>
        <v>7340.79</v>
      </c>
      <c r="O18" s="3">
        <f>VLOOKUP($B18,bal!$A:$O,3+MONTH(O$4),FALSE)</f>
        <v>9923.91</v>
      </c>
    </row>
    <row r="19" spans="2:15" x14ac:dyDescent="0.2">
      <c r="B19" s="10">
        <v>1448</v>
      </c>
      <c r="C19" s="3">
        <f>VLOOKUP($B19,bal!$A:$O,3,FALSE)</f>
        <v>0</v>
      </c>
      <c r="D19" s="3">
        <f>VLOOKUP($B19,bal!$A:$O,3+MONTH(D$4),FALSE)</f>
        <v>0</v>
      </c>
      <c r="E19" s="3">
        <f>VLOOKUP($B19,bal!$A:$O,3+MONTH(E$4),FALSE)</f>
        <v>0</v>
      </c>
      <c r="F19" s="3">
        <f>VLOOKUP($B19,bal!$A:$O,3+MONTH(F$4),FALSE)</f>
        <v>0</v>
      </c>
      <c r="G19" s="3">
        <f>VLOOKUP($B19,bal!$A:$O,3+MONTH(G$4),FALSE)</f>
        <v>0</v>
      </c>
      <c r="H19" s="3">
        <f>VLOOKUP($B19,bal!$A:$O,3+MONTH(H$4),FALSE)</f>
        <v>0</v>
      </c>
      <c r="I19" s="3">
        <f>VLOOKUP($B19,bal!$A:$O,3+MONTH(I$4),FALSE)</f>
        <v>0</v>
      </c>
      <c r="J19" s="3">
        <f>VLOOKUP($B19,bal!$A:$O,3+MONTH(J$4),FALSE)</f>
        <v>0</v>
      </c>
      <c r="K19" s="3">
        <f>VLOOKUP($B19,bal!$A:$O,3+MONTH(K$4),FALSE)</f>
        <v>0</v>
      </c>
      <c r="L19" s="3">
        <f>VLOOKUP($B19,bal!$A:$O,3+MONTH(L$4),FALSE)</f>
        <v>0</v>
      </c>
      <c r="M19" s="3">
        <f>VLOOKUP($B19,bal!$A:$O,3+MONTH(M$4),FALSE)</f>
        <v>0</v>
      </c>
      <c r="N19" s="3">
        <f>VLOOKUP($B19,bal!$A:$O,3+MONTH(N$4),FALSE)</f>
        <v>0</v>
      </c>
      <c r="O19" s="3">
        <f>VLOOKUP($B19,bal!$A:$O,3+MONTH(O$4),FALSE)</f>
        <v>0</v>
      </c>
    </row>
    <row r="20" spans="2:15" x14ac:dyDescent="0.2">
      <c r="B20" s="10">
        <v>1479</v>
      </c>
      <c r="C20" s="3">
        <f>VLOOKUP($B20,bal!$A:$O,3,FALSE)</f>
        <v>0</v>
      </c>
      <c r="D20" s="3">
        <f>VLOOKUP($B20,bal!$A:$O,3+MONTH(D$4),FALSE)</f>
        <v>0</v>
      </c>
      <c r="E20" s="3">
        <f>VLOOKUP($B20,bal!$A:$O,3+MONTH(E$4),FALSE)</f>
        <v>0</v>
      </c>
      <c r="F20" s="3">
        <f>VLOOKUP($B20,bal!$A:$O,3+MONTH(F$4),FALSE)</f>
        <v>0</v>
      </c>
      <c r="G20" s="3">
        <f>VLOOKUP($B20,bal!$A:$O,3+MONTH(G$4),FALSE)</f>
        <v>0</v>
      </c>
      <c r="H20" s="3">
        <f>VLOOKUP($B20,bal!$A:$O,3+MONTH(H$4),FALSE)</f>
        <v>0</v>
      </c>
      <c r="I20" s="3">
        <f>VLOOKUP($B20,bal!$A:$O,3+MONTH(I$4),FALSE)</f>
        <v>0</v>
      </c>
      <c r="J20" s="3">
        <f>VLOOKUP($B20,bal!$A:$O,3+MONTH(J$4),FALSE)</f>
        <v>0</v>
      </c>
      <c r="K20" s="3">
        <f>VLOOKUP($B20,bal!$A:$O,3+MONTH(K$4),FALSE)</f>
        <v>0</v>
      </c>
      <c r="L20" s="3">
        <f>VLOOKUP($B20,bal!$A:$O,3+MONTH(L$4),FALSE)</f>
        <v>0</v>
      </c>
      <c r="M20" s="3">
        <f>VLOOKUP($B20,bal!$A:$O,3+MONTH(M$4),FALSE)</f>
        <v>0</v>
      </c>
      <c r="N20" s="3">
        <f>VLOOKUP($B20,bal!$A:$O,3+MONTH(N$4),FALSE)</f>
        <v>0</v>
      </c>
      <c r="O20" s="3">
        <f>VLOOKUP($B20,bal!$A:$O,3+MONTH(O$4),FALSE)</f>
        <v>0</v>
      </c>
    </row>
    <row r="21" spans="2:15" x14ac:dyDescent="0.2">
      <c r="B21" s="10">
        <v>1481</v>
      </c>
      <c r="C21" s="3">
        <f>VLOOKUP($B21,bal!$A:$O,3,FALSE)</f>
        <v>0</v>
      </c>
      <c r="D21" s="3">
        <f>VLOOKUP($B21,bal!$A:$O,3+MONTH(D$4),FALSE)</f>
        <v>0</v>
      </c>
      <c r="E21" s="3">
        <f>VLOOKUP($B21,bal!$A:$O,3+MONTH(E$4),FALSE)</f>
        <v>0</v>
      </c>
      <c r="F21" s="3">
        <f>VLOOKUP($B21,bal!$A:$O,3+MONTH(F$4),FALSE)</f>
        <v>0</v>
      </c>
      <c r="G21" s="3">
        <f>VLOOKUP($B21,bal!$A:$O,3+MONTH(G$4),FALSE)</f>
        <v>0</v>
      </c>
      <c r="H21" s="3">
        <f>VLOOKUP($B21,bal!$A:$O,3+MONTH(H$4),FALSE)</f>
        <v>0</v>
      </c>
      <c r="I21" s="3">
        <f>VLOOKUP($B21,bal!$A:$O,3+MONTH(I$4),FALSE)</f>
        <v>0</v>
      </c>
      <c r="J21" s="3">
        <f>VLOOKUP($B21,bal!$A:$O,3+MONTH(J$4),FALSE)</f>
        <v>0</v>
      </c>
      <c r="K21" s="3">
        <f>VLOOKUP($B21,bal!$A:$O,3+MONTH(K$4),FALSE)</f>
        <v>0</v>
      </c>
      <c r="L21" s="3">
        <f>VLOOKUP($B21,bal!$A:$O,3+MONTH(L$4),FALSE)</f>
        <v>0</v>
      </c>
      <c r="M21" s="3">
        <f>VLOOKUP($B21,bal!$A:$O,3+MONTH(M$4),FALSE)</f>
        <v>0</v>
      </c>
      <c r="N21" s="3">
        <f>VLOOKUP($B21,bal!$A:$O,3+MONTH(N$4),FALSE)</f>
        <v>0</v>
      </c>
      <c r="O21" s="3">
        <f>VLOOKUP($B21,bal!$A:$O,3+MONTH(O$4),FALSE)</f>
        <v>0</v>
      </c>
    </row>
    <row r="22" spans="2:15" x14ac:dyDescent="0.2">
      <c r="B22" s="10">
        <v>1483</v>
      </c>
      <c r="C22" s="3">
        <f>VLOOKUP($B22,bal!$A:$O,3,FALSE)</f>
        <v>0</v>
      </c>
      <c r="D22" s="3">
        <f>VLOOKUP($B22,bal!$A:$O,3+MONTH(D$4),FALSE)</f>
        <v>0</v>
      </c>
      <c r="E22" s="3">
        <f>VLOOKUP($B22,bal!$A:$O,3+MONTH(E$4),FALSE)</f>
        <v>0</v>
      </c>
      <c r="F22" s="3">
        <f>VLOOKUP($B22,bal!$A:$O,3+MONTH(F$4),FALSE)</f>
        <v>0</v>
      </c>
      <c r="G22" s="3">
        <f>VLOOKUP($B22,bal!$A:$O,3+MONTH(G$4),FALSE)</f>
        <v>0</v>
      </c>
      <c r="H22" s="3">
        <f>VLOOKUP($B22,bal!$A:$O,3+MONTH(H$4),FALSE)</f>
        <v>0</v>
      </c>
      <c r="I22" s="3">
        <f>VLOOKUP($B22,bal!$A:$O,3+MONTH(I$4),FALSE)</f>
        <v>0</v>
      </c>
      <c r="J22" s="3">
        <f>VLOOKUP($B22,bal!$A:$O,3+MONTH(J$4),FALSE)</f>
        <v>0</v>
      </c>
      <c r="K22" s="3">
        <f>VLOOKUP($B22,bal!$A:$O,3+MONTH(K$4),FALSE)</f>
        <v>0</v>
      </c>
      <c r="L22" s="3">
        <f>VLOOKUP($B22,bal!$A:$O,3+MONTH(L$4),FALSE)</f>
        <v>0</v>
      </c>
      <c r="M22" s="3">
        <f>VLOOKUP($B22,bal!$A:$O,3+MONTH(M$4),FALSE)</f>
        <v>0</v>
      </c>
      <c r="N22" s="3">
        <f>VLOOKUP($B22,bal!$A:$O,3+MONTH(N$4),FALSE)</f>
        <v>0</v>
      </c>
      <c r="O22" s="3">
        <f>VLOOKUP($B22,bal!$A:$O,3+MONTH(O$4),FALSE)</f>
        <v>0</v>
      </c>
    </row>
    <row r="23" spans="2:15" x14ac:dyDescent="0.2">
      <c r="B23" s="10">
        <v>1449</v>
      </c>
      <c r="C23" s="3">
        <f>VLOOKUP($B23,bal!$A:$O,3,FALSE)</f>
        <v>4.95</v>
      </c>
      <c r="D23" s="3">
        <f>VLOOKUP($B23,bal!$A:$O,3+MONTH(D$4),FALSE)</f>
        <v>4.95</v>
      </c>
      <c r="E23" s="3">
        <f>VLOOKUP($B23,bal!$A:$O,3+MONTH(E$4),FALSE)</f>
        <v>4.95</v>
      </c>
      <c r="F23" s="3">
        <f>VLOOKUP($B23,bal!$A:$O,3+MONTH(F$4),FALSE)</f>
        <v>4.95</v>
      </c>
      <c r="G23" s="3">
        <f>VLOOKUP($B23,bal!$A:$O,3+MONTH(G$4),FALSE)</f>
        <v>4.95</v>
      </c>
      <c r="H23" s="3">
        <f>VLOOKUP($B23,bal!$A:$O,3+MONTH(H$4),FALSE)</f>
        <v>4.95</v>
      </c>
      <c r="I23" s="3">
        <f>VLOOKUP($B23,bal!$A:$O,3+MONTH(I$4),FALSE)</f>
        <v>4.95</v>
      </c>
      <c r="J23" s="3">
        <f>VLOOKUP($B23,bal!$A:$O,3+MONTH(J$4),FALSE)</f>
        <v>4.95</v>
      </c>
      <c r="K23" s="3">
        <f>VLOOKUP($B23,bal!$A:$O,3+MONTH(K$4),FALSE)</f>
        <v>4.95</v>
      </c>
      <c r="L23" s="3">
        <f>VLOOKUP($B23,bal!$A:$O,3+MONTH(L$4),FALSE)</f>
        <v>4.95</v>
      </c>
      <c r="M23" s="3">
        <f>VLOOKUP($B23,bal!$A:$O,3+MONTH(M$4),FALSE)</f>
        <v>4.95</v>
      </c>
      <c r="N23" s="3">
        <f>VLOOKUP($B23,bal!$A:$O,3+MONTH(N$4),FALSE)</f>
        <v>4.95</v>
      </c>
      <c r="O23" s="3">
        <f>VLOOKUP($B23,bal!$A:$O,3+MONTH(O$4),FALSE)</f>
        <v>4.95</v>
      </c>
    </row>
    <row r="24" spans="2:15" x14ac:dyDescent="0.2">
      <c r="B24" s="10">
        <v>1450</v>
      </c>
      <c r="C24" s="3">
        <f>VLOOKUP($B24,bal!$A:$O,3,FALSE)</f>
        <v>37684.339999999997</v>
      </c>
      <c r="D24" s="3">
        <f>VLOOKUP($B24,bal!$A:$O,3+MONTH(D$4),FALSE)</f>
        <v>38591.46</v>
      </c>
      <c r="E24" s="3">
        <f>VLOOKUP($B24,bal!$A:$O,3+MONTH(E$4),FALSE)</f>
        <v>40859.08</v>
      </c>
      <c r="F24" s="3">
        <f>VLOOKUP($B24,bal!$A:$O,3+MONTH(F$4),FALSE)</f>
        <v>42733.41</v>
      </c>
      <c r="G24" s="3">
        <f>VLOOKUP($B24,bal!$A:$O,3+MONTH(G$4),FALSE)</f>
        <v>45183.12</v>
      </c>
      <c r="H24" s="3">
        <f>VLOOKUP($B24,bal!$A:$O,3+MONTH(H$4),FALSE)</f>
        <v>47350.91</v>
      </c>
      <c r="I24" s="3">
        <f>VLOOKUP($B24,bal!$A:$O,3+MONTH(I$4),FALSE)</f>
        <v>49478.95</v>
      </c>
      <c r="J24" s="3">
        <f>VLOOKUP($B24,bal!$A:$O,3+MONTH(J$4),FALSE)</f>
        <v>51395.41</v>
      </c>
      <c r="K24" s="3">
        <f>VLOOKUP($B24,bal!$A:$O,3+MONTH(K$4),FALSE)</f>
        <v>53976.9</v>
      </c>
      <c r="L24" s="3">
        <f>VLOOKUP($B24,bal!$A:$O,3+MONTH(L$4),FALSE)</f>
        <v>56755.87</v>
      </c>
      <c r="M24" s="3">
        <f>VLOOKUP($B24,bal!$A:$O,3+MONTH(M$4),FALSE)</f>
        <v>55176.46</v>
      </c>
      <c r="N24" s="3">
        <f>VLOOKUP($B24,bal!$A:$O,3+MONTH(N$4),FALSE)</f>
        <v>57492.68</v>
      </c>
      <c r="O24" s="3">
        <f>VLOOKUP($B24,bal!$A:$O,3+MONTH(O$4),FALSE)</f>
        <v>61572.38</v>
      </c>
    </row>
    <row r="25" spans="2:15" x14ac:dyDescent="0.2">
      <c r="B25" s="10">
        <v>1451</v>
      </c>
      <c r="C25" s="3">
        <f>VLOOKUP($B25,bal!$A:$O,3,FALSE)</f>
        <v>2839.24</v>
      </c>
      <c r="D25" s="3">
        <f>VLOOKUP($B25,bal!$A:$O,3+MONTH(D$4),FALSE)</f>
        <v>2480.59</v>
      </c>
      <c r="E25" s="3">
        <f>VLOOKUP($B25,bal!$A:$O,3+MONTH(E$4),FALSE)</f>
        <v>2484.21</v>
      </c>
      <c r="F25" s="3">
        <f>VLOOKUP($B25,bal!$A:$O,3+MONTH(F$4),FALSE)</f>
        <v>1540.12</v>
      </c>
      <c r="G25" s="3">
        <f>VLOOKUP($B25,bal!$A:$O,3+MONTH(G$4),FALSE)</f>
        <v>1281.21</v>
      </c>
      <c r="H25" s="3">
        <f>VLOOKUP($B25,bal!$A:$O,3+MONTH(H$4),FALSE)</f>
        <v>1239.29</v>
      </c>
      <c r="I25" s="3">
        <f>VLOOKUP($B25,bal!$A:$O,3+MONTH(I$4),FALSE)</f>
        <v>1257.29</v>
      </c>
      <c r="J25" s="3">
        <f>VLOOKUP($B25,bal!$A:$O,3+MONTH(J$4),FALSE)</f>
        <v>1019.36</v>
      </c>
      <c r="K25" s="3">
        <f>VLOOKUP($B25,bal!$A:$O,3+MONTH(K$4),FALSE)</f>
        <v>1034.58</v>
      </c>
      <c r="L25" s="3">
        <f>VLOOKUP($B25,bal!$A:$O,3+MONTH(L$4),FALSE)</f>
        <v>1039.8900000000001</v>
      </c>
      <c r="M25" s="3">
        <f>VLOOKUP($B25,bal!$A:$O,3+MONTH(M$4),FALSE)</f>
        <v>911.95</v>
      </c>
      <c r="N25" s="3">
        <f>VLOOKUP($B25,bal!$A:$O,3+MONTH(N$4),FALSE)</f>
        <v>939.72</v>
      </c>
      <c r="O25" s="3">
        <f>VLOOKUP($B25,bal!$A:$O,3+MONTH(O$4),FALSE)</f>
        <v>982.48</v>
      </c>
    </row>
    <row r="26" spans="2:15" x14ac:dyDescent="0.2">
      <c r="B26" s="10">
        <v>1452</v>
      </c>
      <c r="C26" s="3">
        <f>VLOOKUP($B26,bal!$A:$O,3,FALSE)</f>
        <v>101175.69</v>
      </c>
      <c r="D26" s="3">
        <f>VLOOKUP($B26,bal!$A:$O,3+MONTH(D$4),FALSE)</f>
        <v>102340.91</v>
      </c>
      <c r="E26" s="3">
        <f>VLOOKUP($B26,bal!$A:$O,3+MONTH(E$4),FALSE)</f>
        <v>105496.49</v>
      </c>
      <c r="F26" s="3">
        <f>VLOOKUP($B26,bal!$A:$O,3+MONTH(F$4),FALSE)</f>
        <v>108315.17</v>
      </c>
      <c r="G26" s="3">
        <f>VLOOKUP($B26,bal!$A:$O,3+MONTH(G$4),FALSE)</f>
        <v>106906.78</v>
      </c>
      <c r="H26" s="3">
        <f>VLOOKUP($B26,bal!$A:$O,3+MONTH(H$4),FALSE)</f>
        <v>112004.21</v>
      </c>
      <c r="I26" s="3">
        <f>VLOOKUP($B26,bal!$A:$O,3+MONTH(I$4),FALSE)</f>
        <v>116255.8</v>
      </c>
      <c r="J26" s="3">
        <f>VLOOKUP($B26,bal!$A:$O,3+MONTH(J$4),FALSE)</f>
        <v>119848.26</v>
      </c>
      <c r="K26" s="3">
        <f>VLOOKUP($B26,bal!$A:$O,3+MONTH(K$4),FALSE)</f>
        <v>124418.81</v>
      </c>
      <c r="L26" s="3">
        <f>VLOOKUP($B26,bal!$A:$O,3+MONTH(L$4),FALSE)</f>
        <v>128277.75999999999</v>
      </c>
      <c r="M26" s="3">
        <f>VLOOKUP($B26,bal!$A:$O,3+MONTH(M$4),FALSE)</f>
        <v>111654.3</v>
      </c>
      <c r="N26" s="3">
        <f>VLOOKUP($B26,bal!$A:$O,3+MONTH(N$4),FALSE)</f>
        <v>118068.88</v>
      </c>
      <c r="O26" s="3">
        <f>VLOOKUP($B26,bal!$A:$O,3+MONTH(O$4),FALSE)</f>
        <v>114595.52</v>
      </c>
    </row>
    <row r="27" spans="2:15" x14ac:dyDescent="0.2">
      <c r="B27" s="10">
        <v>1456</v>
      </c>
      <c r="C27" s="3">
        <f>VLOOKUP($B27,bal!$A:$O,3,FALSE)</f>
        <v>0</v>
      </c>
      <c r="D27" s="3">
        <f>VLOOKUP($B27,bal!$A:$O,3+MONTH(D$4),FALSE)</f>
        <v>0</v>
      </c>
      <c r="E27" s="3">
        <f>VLOOKUP($B27,bal!$A:$O,3+MONTH(E$4),FALSE)</f>
        <v>0</v>
      </c>
      <c r="F27" s="3">
        <f>VLOOKUP($B27,bal!$A:$O,3+MONTH(F$4),FALSE)</f>
        <v>0</v>
      </c>
      <c r="G27" s="3">
        <f>VLOOKUP($B27,bal!$A:$O,3+MONTH(G$4),FALSE)</f>
        <v>0</v>
      </c>
      <c r="H27" s="3">
        <f>VLOOKUP($B27,bal!$A:$O,3+MONTH(H$4),FALSE)</f>
        <v>0</v>
      </c>
      <c r="I27" s="3">
        <f>VLOOKUP($B27,bal!$A:$O,3+MONTH(I$4),FALSE)</f>
        <v>0</v>
      </c>
      <c r="J27" s="3">
        <f>VLOOKUP($B27,bal!$A:$O,3+MONTH(J$4),FALSE)</f>
        <v>0</v>
      </c>
      <c r="K27" s="3">
        <f>VLOOKUP($B27,bal!$A:$O,3+MONTH(K$4),FALSE)</f>
        <v>0</v>
      </c>
      <c r="L27" s="3">
        <f>VLOOKUP($B27,bal!$A:$O,3+MONTH(L$4),FALSE)</f>
        <v>0</v>
      </c>
      <c r="M27" s="3">
        <f>VLOOKUP($B27,bal!$A:$O,3+MONTH(M$4),FALSE)</f>
        <v>0</v>
      </c>
      <c r="N27" s="3">
        <f>VLOOKUP($B27,bal!$A:$O,3+MONTH(N$4),FALSE)</f>
        <v>0</v>
      </c>
      <c r="O27" s="3">
        <f>VLOOKUP($B27,bal!$A:$O,3+MONTH(O$4),FALSE)</f>
        <v>0</v>
      </c>
    </row>
    <row r="28" spans="2:15" x14ac:dyDescent="0.2">
      <c r="B28" s="10">
        <v>1457</v>
      </c>
      <c r="C28" s="3">
        <f>VLOOKUP($B28,bal!$A:$O,3,FALSE)</f>
        <v>0</v>
      </c>
      <c r="D28" s="3">
        <f>VLOOKUP($B28,bal!$A:$O,3+MONTH(D$4),FALSE)</f>
        <v>0</v>
      </c>
      <c r="E28" s="3">
        <f>VLOOKUP($B28,bal!$A:$O,3+MONTH(E$4),FALSE)</f>
        <v>0</v>
      </c>
      <c r="F28" s="3">
        <f>VLOOKUP($B28,bal!$A:$O,3+MONTH(F$4),FALSE)</f>
        <v>0</v>
      </c>
      <c r="G28" s="3">
        <f>VLOOKUP($B28,bal!$A:$O,3+MONTH(G$4),FALSE)</f>
        <v>0</v>
      </c>
      <c r="H28" s="3">
        <f>VLOOKUP($B28,bal!$A:$O,3+MONTH(H$4),FALSE)</f>
        <v>0</v>
      </c>
      <c r="I28" s="3">
        <f>VLOOKUP($B28,bal!$A:$O,3+MONTH(I$4),FALSE)</f>
        <v>0</v>
      </c>
      <c r="J28" s="3">
        <f>VLOOKUP($B28,bal!$A:$O,3+MONTH(J$4),FALSE)</f>
        <v>0</v>
      </c>
      <c r="K28" s="3">
        <f>VLOOKUP($B28,bal!$A:$O,3+MONTH(K$4),FALSE)</f>
        <v>0</v>
      </c>
      <c r="L28" s="3">
        <f>VLOOKUP($B28,bal!$A:$O,3+MONTH(L$4),FALSE)</f>
        <v>0</v>
      </c>
      <c r="M28" s="3">
        <f>VLOOKUP($B28,bal!$A:$O,3+MONTH(M$4),FALSE)</f>
        <v>0</v>
      </c>
      <c r="N28" s="3">
        <f>VLOOKUP($B28,bal!$A:$O,3+MONTH(N$4),FALSE)</f>
        <v>0</v>
      </c>
      <c r="O28" s="3">
        <f>VLOOKUP($B28,bal!$A:$O,3+MONTH(O$4),FALSE)</f>
        <v>0</v>
      </c>
    </row>
    <row r="29" spans="2:15" x14ac:dyDescent="0.2">
      <c r="B29" s="10">
        <v>1458</v>
      </c>
      <c r="C29" s="3">
        <f>VLOOKUP($B29,bal!$A:$O,3,FALSE)</f>
        <v>0</v>
      </c>
      <c r="D29" s="3">
        <f>VLOOKUP($B29,bal!$A:$O,3+MONTH(D$4),FALSE)</f>
        <v>0</v>
      </c>
      <c r="E29" s="3">
        <f>VLOOKUP($B29,bal!$A:$O,3+MONTH(E$4),FALSE)</f>
        <v>0</v>
      </c>
      <c r="F29" s="3">
        <f>VLOOKUP($B29,bal!$A:$O,3+MONTH(F$4),FALSE)</f>
        <v>0</v>
      </c>
      <c r="G29" s="3">
        <f>VLOOKUP($B29,bal!$A:$O,3+MONTH(G$4),FALSE)</f>
        <v>0</v>
      </c>
      <c r="H29" s="3">
        <f>VLOOKUP($B29,bal!$A:$O,3+MONTH(H$4),FALSE)</f>
        <v>0</v>
      </c>
      <c r="I29" s="3">
        <f>VLOOKUP($B29,bal!$A:$O,3+MONTH(I$4),FALSE)</f>
        <v>0</v>
      </c>
      <c r="J29" s="3">
        <f>VLOOKUP($B29,bal!$A:$O,3+MONTH(J$4),FALSE)</f>
        <v>0</v>
      </c>
      <c r="K29" s="3">
        <f>VLOOKUP($B29,bal!$A:$O,3+MONTH(K$4),FALSE)</f>
        <v>0</v>
      </c>
      <c r="L29" s="3">
        <f>VLOOKUP($B29,bal!$A:$O,3+MONTH(L$4),FALSE)</f>
        <v>0</v>
      </c>
      <c r="M29" s="3">
        <f>VLOOKUP($B29,bal!$A:$O,3+MONTH(M$4),FALSE)</f>
        <v>0.09</v>
      </c>
      <c r="N29" s="3">
        <f>VLOOKUP($B29,bal!$A:$O,3+MONTH(N$4),FALSE)</f>
        <v>13.84</v>
      </c>
      <c r="O29" s="3">
        <f>VLOOKUP($B29,bal!$A:$O,3+MONTH(O$4),FALSE)</f>
        <v>36.049999999999997</v>
      </c>
    </row>
    <row r="30" spans="2:15" x14ac:dyDescent="0.2">
      <c r="B30" s="10">
        <v>1459</v>
      </c>
      <c r="C30" s="3">
        <f>VLOOKUP($B30,bal!$A:$O,3,FALSE)</f>
        <v>0</v>
      </c>
      <c r="D30" s="3">
        <f>VLOOKUP($B30,bal!$A:$O,3+MONTH(D$4),FALSE)</f>
        <v>0</v>
      </c>
      <c r="E30" s="3">
        <f>VLOOKUP($B30,bal!$A:$O,3+MONTH(E$4),FALSE)</f>
        <v>0</v>
      </c>
      <c r="F30" s="3">
        <f>VLOOKUP($B30,bal!$A:$O,3+MONTH(F$4),FALSE)</f>
        <v>0</v>
      </c>
      <c r="G30" s="3">
        <f>VLOOKUP($B30,bal!$A:$O,3+MONTH(G$4),FALSE)</f>
        <v>0</v>
      </c>
      <c r="H30" s="3">
        <f>VLOOKUP($B30,bal!$A:$O,3+MONTH(H$4),FALSE)</f>
        <v>0</v>
      </c>
      <c r="I30" s="3">
        <f>VLOOKUP($B30,bal!$A:$O,3+MONTH(I$4),FALSE)</f>
        <v>0</v>
      </c>
      <c r="J30" s="3">
        <f>VLOOKUP($B30,bal!$A:$O,3+MONTH(J$4),FALSE)</f>
        <v>0</v>
      </c>
      <c r="K30" s="3">
        <f>VLOOKUP($B30,bal!$A:$O,3+MONTH(K$4),FALSE)</f>
        <v>0</v>
      </c>
      <c r="L30" s="3">
        <f>VLOOKUP($B30,bal!$A:$O,3+MONTH(L$4),FALSE)</f>
        <v>0</v>
      </c>
      <c r="M30" s="3">
        <f>VLOOKUP($B30,bal!$A:$O,3+MONTH(M$4),FALSE)</f>
        <v>0</v>
      </c>
      <c r="N30" s="3">
        <f>VLOOKUP($B30,bal!$A:$O,3+MONTH(N$4),FALSE)</f>
        <v>0</v>
      </c>
      <c r="O30" s="3">
        <f>VLOOKUP($B30,bal!$A:$O,3+MONTH(O$4),FALSE)</f>
        <v>0</v>
      </c>
    </row>
    <row r="31" spans="2:15" x14ac:dyDescent="0.2">
      <c r="B31" s="10">
        <v>1460</v>
      </c>
      <c r="C31" s="3">
        <f>VLOOKUP($B31,bal!$A:$O,3,FALSE)</f>
        <v>0</v>
      </c>
      <c r="D31" s="3">
        <f>VLOOKUP($B31,bal!$A:$O,3+MONTH(D$4),FALSE)</f>
        <v>0</v>
      </c>
      <c r="E31" s="3">
        <f>VLOOKUP($B31,bal!$A:$O,3+MONTH(E$4),FALSE)</f>
        <v>0</v>
      </c>
      <c r="F31" s="3">
        <f>VLOOKUP($B31,bal!$A:$O,3+MONTH(F$4),FALSE)</f>
        <v>0</v>
      </c>
      <c r="G31" s="3">
        <f>VLOOKUP($B31,bal!$A:$O,3+MONTH(G$4),FALSE)</f>
        <v>0</v>
      </c>
      <c r="H31" s="3">
        <f>VLOOKUP($B31,bal!$A:$O,3+MONTH(H$4),FALSE)</f>
        <v>0</v>
      </c>
      <c r="I31" s="3">
        <f>VLOOKUP($B31,bal!$A:$O,3+MONTH(I$4),FALSE)</f>
        <v>3.4</v>
      </c>
      <c r="J31" s="3">
        <f>VLOOKUP($B31,bal!$A:$O,3+MONTH(J$4),FALSE)</f>
        <v>8.82</v>
      </c>
      <c r="K31" s="3">
        <f>VLOOKUP($B31,bal!$A:$O,3+MONTH(K$4),FALSE)</f>
        <v>21.77</v>
      </c>
      <c r="L31" s="3">
        <f>VLOOKUP($B31,bal!$A:$O,3+MONTH(L$4),FALSE)</f>
        <v>32.89</v>
      </c>
      <c r="M31" s="3">
        <f>VLOOKUP($B31,bal!$A:$O,3+MONTH(M$4),FALSE)</f>
        <v>48.28</v>
      </c>
      <c r="N31" s="3">
        <f>VLOOKUP($B31,bal!$A:$O,3+MONTH(N$4),FALSE)</f>
        <v>70.83</v>
      </c>
      <c r="O31" s="3">
        <f>VLOOKUP($B31,bal!$A:$O,3+MONTH(O$4),FALSE)</f>
        <v>100.17</v>
      </c>
    </row>
    <row r="32" spans="2:15" x14ac:dyDescent="0.2">
      <c r="B32" s="10">
        <v>1464</v>
      </c>
      <c r="C32" s="3">
        <f>VLOOKUP($B32,bal!$A:$O,3,FALSE)</f>
        <v>0</v>
      </c>
      <c r="D32" s="3">
        <f>VLOOKUP($B32,bal!$A:$O,3+MONTH(D$4),FALSE)</f>
        <v>0</v>
      </c>
      <c r="E32" s="3">
        <f>VLOOKUP($B32,bal!$A:$O,3+MONTH(E$4),FALSE)</f>
        <v>0</v>
      </c>
      <c r="F32" s="3">
        <f>VLOOKUP($B32,bal!$A:$O,3+MONTH(F$4),FALSE)</f>
        <v>0</v>
      </c>
      <c r="G32" s="3">
        <f>VLOOKUP($B32,bal!$A:$O,3+MONTH(G$4),FALSE)</f>
        <v>0</v>
      </c>
      <c r="H32" s="3">
        <f>VLOOKUP($B32,bal!$A:$O,3+MONTH(H$4),FALSE)</f>
        <v>0</v>
      </c>
      <c r="I32" s="3">
        <f>VLOOKUP($B32,bal!$A:$O,3+MONTH(I$4),FALSE)</f>
        <v>0</v>
      </c>
      <c r="J32" s="3">
        <f>VLOOKUP($B32,bal!$A:$O,3+MONTH(J$4),FALSE)</f>
        <v>0</v>
      </c>
      <c r="K32" s="3">
        <f>VLOOKUP($B32,bal!$A:$O,3+MONTH(K$4),FALSE)</f>
        <v>0</v>
      </c>
      <c r="L32" s="3">
        <f>VLOOKUP($B32,bal!$A:$O,3+MONTH(L$4),FALSE)</f>
        <v>0</v>
      </c>
      <c r="M32" s="3">
        <f>VLOOKUP($B32,bal!$A:$O,3+MONTH(M$4),FALSE)</f>
        <v>0</v>
      </c>
      <c r="N32" s="3">
        <f>VLOOKUP($B32,bal!$A:$O,3+MONTH(N$4),FALSE)</f>
        <v>0</v>
      </c>
      <c r="O32" s="3">
        <f>VLOOKUP($B32,bal!$A:$O,3+MONTH(O$4),FALSE)</f>
        <v>0</v>
      </c>
    </row>
    <row r="33" spans="2:15" x14ac:dyDescent="0.2">
      <c r="B33" s="10">
        <v>1465</v>
      </c>
      <c r="C33" s="3">
        <f>VLOOKUP($B33,bal!$A:$O,3,FALSE)</f>
        <v>0</v>
      </c>
      <c r="D33" s="3">
        <f>VLOOKUP($B33,bal!$A:$O,3+MONTH(D$4),FALSE)</f>
        <v>0</v>
      </c>
      <c r="E33" s="3">
        <f>VLOOKUP($B33,bal!$A:$O,3+MONTH(E$4),FALSE)</f>
        <v>0</v>
      </c>
      <c r="F33" s="3">
        <f>VLOOKUP($B33,bal!$A:$O,3+MONTH(F$4),FALSE)</f>
        <v>0</v>
      </c>
      <c r="G33" s="3">
        <f>VLOOKUP($B33,bal!$A:$O,3+MONTH(G$4),FALSE)</f>
        <v>0</v>
      </c>
      <c r="H33" s="3">
        <f>VLOOKUP($B33,bal!$A:$O,3+MONTH(H$4),FALSE)</f>
        <v>0</v>
      </c>
      <c r="I33" s="3">
        <f>VLOOKUP($B33,bal!$A:$O,3+MONTH(I$4),FALSE)</f>
        <v>0</v>
      </c>
      <c r="J33" s="3">
        <f>VLOOKUP($B33,bal!$A:$O,3+MONTH(J$4),FALSE)</f>
        <v>0</v>
      </c>
      <c r="K33" s="3">
        <f>VLOOKUP($B33,bal!$A:$O,3+MONTH(K$4),FALSE)</f>
        <v>0</v>
      </c>
      <c r="L33" s="3">
        <f>VLOOKUP($B33,bal!$A:$O,3+MONTH(L$4),FALSE)</f>
        <v>0</v>
      </c>
      <c r="M33" s="3">
        <f>VLOOKUP($B33,bal!$A:$O,3+MONTH(M$4),FALSE)</f>
        <v>0</v>
      </c>
      <c r="N33" s="3">
        <f>VLOOKUP($B33,bal!$A:$O,3+MONTH(N$4),FALSE)</f>
        <v>0</v>
      </c>
      <c r="O33" s="3">
        <f>VLOOKUP($B33,bal!$A:$O,3+MONTH(O$4),FALSE)</f>
        <v>0</v>
      </c>
    </row>
    <row r="34" spans="2:15" x14ac:dyDescent="0.2">
      <c r="B34" s="10">
        <v>1466</v>
      </c>
      <c r="C34" s="3">
        <f>VLOOKUP($B34,bal!$A:$O,3,FALSE)</f>
        <v>0</v>
      </c>
      <c r="D34" s="3">
        <f>VLOOKUP($B34,bal!$A:$O,3+MONTH(D$4),FALSE)</f>
        <v>0</v>
      </c>
      <c r="E34" s="3">
        <f>VLOOKUP($B34,bal!$A:$O,3+MONTH(E$4),FALSE)</f>
        <v>11.56</v>
      </c>
      <c r="F34" s="3">
        <f>VLOOKUP($B34,bal!$A:$O,3+MONTH(F$4),FALSE)</f>
        <v>27.86</v>
      </c>
      <c r="G34" s="3">
        <f>VLOOKUP($B34,bal!$A:$O,3+MONTH(G$4),FALSE)</f>
        <v>44.36</v>
      </c>
      <c r="H34" s="3">
        <f>VLOOKUP($B34,bal!$A:$O,3+MONTH(H$4),FALSE)</f>
        <v>62.18</v>
      </c>
      <c r="I34" s="3">
        <f>VLOOKUP($B34,bal!$A:$O,3+MONTH(I$4),FALSE)</f>
        <v>79.12</v>
      </c>
      <c r="J34" s="3">
        <f>VLOOKUP($B34,bal!$A:$O,3+MONTH(J$4),FALSE)</f>
        <v>96.63</v>
      </c>
      <c r="K34" s="3">
        <f>VLOOKUP($B34,bal!$A:$O,3+MONTH(K$4),FALSE)</f>
        <v>114.02</v>
      </c>
      <c r="L34" s="3">
        <f>VLOOKUP($B34,bal!$A:$O,3+MONTH(L$4),FALSE)</f>
        <v>137.86000000000001</v>
      </c>
      <c r="M34" s="3">
        <f>VLOOKUP($B34,bal!$A:$O,3+MONTH(M$4),FALSE)</f>
        <v>163.21</v>
      </c>
      <c r="N34" s="3">
        <f>VLOOKUP($B34,bal!$A:$O,3+MONTH(N$4),FALSE)</f>
        <v>195.57</v>
      </c>
      <c r="O34" s="3">
        <f>VLOOKUP($B34,bal!$A:$O,3+MONTH(O$4),FALSE)</f>
        <v>73.790000000000006</v>
      </c>
    </row>
    <row r="35" spans="2:15" x14ac:dyDescent="0.2">
      <c r="B35" s="10">
        <v>1467</v>
      </c>
      <c r="C35" s="3">
        <f>VLOOKUP($B35,bal!$A:$O,3,FALSE)</f>
        <v>0</v>
      </c>
      <c r="D35" s="3">
        <f>VLOOKUP($B35,bal!$A:$O,3+MONTH(D$4),FALSE)</f>
        <v>0</v>
      </c>
      <c r="E35" s="3">
        <f>VLOOKUP($B35,bal!$A:$O,3+MONTH(E$4),FALSE)</f>
        <v>0</v>
      </c>
      <c r="F35" s="3">
        <f>VLOOKUP($B35,bal!$A:$O,3+MONTH(F$4),FALSE)</f>
        <v>0</v>
      </c>
      <c r="G35" s="3">
        <f>VLOOKUP($B35,bal!$A:$O,3+MONTH(G$4),FALSE)</f>
        <v>0</v>
      </c>
      <c r="H35" s="3">
        <f>VLOOKUP($B35,bal!$A:$O,3+MONTH(H$4),FALSE)</f>
        <v>0</v>
      </c>
      <c r="I35" s="3">
        <f>VLOOKUP($B35,bal!$A:$O,3+MONTH(I$4),FALSE)</f>
        <v>0</v>
      </c>
      <c r="J35" s="3">
        <f>VLOOKUP($B35,bal!$A:$O,3+MONTH(J$4),FALSE)</f>
        <v>0</v>
      </c>
      <c r="K35" s="3">
        <f>VLOOKUP($B35,bal!$A:$O,3+MONTH(K$4),FALSE)</f>
        <v>0</v>
      </c>
      <c r="L35" s="3">
        <f>VLOOKUP($B35,bal!$A:$O,3+MONTH(L$4),FALSE)</f>
        <v>0</v>
      </c>
      <c r="M35" s="3">
        <f>VLOOKUP($B35,bal!$A:$O,3+MONTH(M$4),FALSE)</f>
        <v>0</v>
      </c>
      <c r="N35" s="3">
        <f>VLOOKUP($B35,bal!$A:$O,3+MONTH(N$4),FALSE)</f>
        <v>0</v>
      </c>
      <c r="O35" s="3">
        <f>VLOOKUP($B35,bal!$A:$O,3+MONTH(O$4),FALSE)</f>
        <v>0</v>
      </c>
    </row>
    <row r="36" spans="2:15" x14ac:dyDescent="0.2">
      <c r="B36" s="10">
        <v>1468</v>
      </c>
      <c r="C36" s="3">
        <f>VLOOKUP($B36,bal!$A:$O,3,FALSE)</f>
        <v>0</v>
      </c>
      <c r="D36" s="3">
        <f>VLOOKUP($B36,bal!$A:$O,3+MONTH(D$4),FALSE)</f>
        <v>0</v>
      </c>
      <c r="E36" s="3">
        <f>VLOOKUP($B36,bal!$A:$O,3+MONTH(E$4),FALSE)</f>
        <v>0</v>
      </c>
      <c r="F36" s="3">
        <f>VLOOKUP($B36,bal!$A:$O,3+MONTH(F$4),FALSE)</f>
        <v>0</v>
      </c>
      <c r="G36" s="3">
        <f>VLOOKUP($B36,bal!$A:$O,3+MONTH(G$4),FALSE)</f>
        <v>0</v>
      </c>
      <c r="H36" s="3">
        <f>VLOOKUP($B36,bal!$A:$O,3+MONTH(H$4),FALSE)</f>
        <v>0</v>
      </c>
      <c r="I36" s="3">
        <f>VLOOKUP($B36,bal!$A:$O,3+MONTH(I$4),FALSE)</f>
        <v>0</v>
      </c>
      <c r="J36" s="3">
        <f>VLOOKUP($B36,bal!$A:$O,3+MONTH(J$4),FALSE)</f>
        <v>0</v>
      </c>
      <c r="K36" s="3">
        <f>VLOOKUP($B36,bal!$A:$O,3+MONTH(K$4),FALSE)</f>
        <v>47.25</v>
      </c>
      <c r="L36" s="3">
        <f>VLOOKUP($B36,bal!$A:$O,3+MONTH(L$4),FALSE)</f>
        <v>67.489999999999995</v>
      </c>
      <c r="M36" s="3">
        <f>VLOOKUP($B36,bal!$A:$O,3+MONTH(M$4),FALSE)</f>
        <v>151.08000000000001</v>
      </c>
      <c r="N36" s="3">
        <f>VLOOKUP($B36,bal!$A:$O,3+MONTH(N$4),FALSE)</f>
        <v>207.9</v>
      </c>
      <c r="O36" s="3">
        <f>VLOOKUP($B36,bal!$A:$O,3+MONTH(O$4),FALSE)</f>
        <v>230.99</v>
      </c>
    </row>
    <row r="37" spans="2:15" x14ac:dyDescent="0.2">
      <c r="B37" s="10">
        <v>1472</v>
      </c>
      <c r="C37" s="3">
        <f>VLOOKUP($B37,bal!$A:$O,3,FALSE)</f>
        <v>0</v>
      </c>
      <c r="D37" s="3">
        <f>VLOOKUP($B37,bal!$A:$O,3+MONTH(D$4),FALSE)</f>
        <v>0</v>
      </c>
      <c r="E37" s="3">
        <f>VLOOKUP($B37,bal!$A:$O,3+MONTH(E$4),FALSE)</f>
        <v>0</v>
      </c>
      <c r="F37" s="3">
        <f>VLOOKUP($B37,bal!$A:$O,3+MONTH(F$4),FALSE)</f>
        <v>0</v>
      </c>
      <c r="G37" s="3">
        <f>VLOOKUP($B37,bal!$A:$O,3+MONTH(G$4),FALSE)</f>
        <v>0</v>
      </c>
      <c r="H37" s="3">
        <f>VLOOKUP($B37,bal!$A:$O,3+MONTH(H$4),FALSE)</f>
        <v>0</v>
      </c>
      <c r="I37" s="3">
        <f>VLOOKUP($B37,bal!$A:$O,3+MONTH(I$4),FALSE)</f>
        <v>0</v>
      </c>
      <c r="J37" s="3">
        <f>VLOOKUP($B37,bal!$A:$O,3+MONTH(J$4),FALSE)</f>
        <v>0</v>
      </c>
      <c r="K37" s="3">
        <f>VLOOKUP($B37,bal!$A:$O,3+MONTH(K$4),FALSE)</f>
        <v>0</v>
      </c>
      <c r="L37" s="3">
        <f>VLOOKUP($B37,bal!$A:$O,3+MONTH(L$4),FALSE)</f>
        <v>0</v>
      </c>
      <c r="M37" s="3">
        <f>VLOOKUP($B37,bal!$A:$O,3+MONTH(M$4),FALSE)</f>
        <v>0</v>
      </c>
      <c r="N37" s="3">
        <f>VLOOKUP($B37,bal!$A:$O,3+MONTH(N$4),FALSE)</f>
        <v>0</v>
      </c>
      <c r="O37" s="3">
        <f>VLOOKUP($B37,bal!$A:$O,3+MONTH(O$4),FALSE)</f>
        <v>0</v>
      </c>
    </row>
    <row r="38" spans="2:15" x14ac:dyDescent="0.2">
      <c r="B38" s="10">
        <v>1485</v>
      </c>
      <c r="C38" s="3">
        <f>VLOOKUP($B38,bal!$A:$O,3,FALSE)</f>
        <v>0</v>
      </c>
      <c r="D38" s="3">
        <f>VLOOKUP($B38,bal!$A:$O,3+MONTH(D$4),FALSE)</f>
        <v>0</v>
      </c>
      <c r="E38" s="3">
        <f>VLOOKUP($B38,bal!$A:$O,3+MONTH(E$4),FALSE)</f>
        <v>0</v>
      </c>
      <c r="F38" s="3">
        <f>VLOOKUP($B38,bal!$A:$O,3+MONTH(F$4),FALSE)</f>
        <v>0</v>
      </c>
      <c r="G38" s="3">
        <f>VLOOKUP($B38,bal!$A:$O,3+MONTH(G$4),FALSE)</f>
        <v>0</v>
      </c>
      <c r="H38" s="3">
        <f>VLOOKUP($B38,bal!$A:$O,3+MONTH(H$4),FALSE)</f>
        <v>0</v>
      </c>
      <c r="I38" s="3">
        <f>VLOOKUP($B38,bal!$A:$O,3+MONTH(I$4),FALSE)</f>
        <v>0</v>
      </c>
      <c r="J38" s="3">
        <f>VLOOKUP($B38,bal!$A:$O,3+MONTH(J$4),FALSE)</f>
        <v>0</v>
      </c>
      <c r="K38" s="3">
        <f>VLOOKUP($B38,bal!$A:$O,3+MONTH(K$4),FALSE)</f>
        <v>0</v>
      </c>
      <c r="L38" s="3">
        <f>VLOOKUP($B38,bal!$A:$O,3+MONTH(L$4),FALSE)</f>
        <v>0</v>
      </c>
      <c r="M38" s="3">
        <f>VLOOKUP($B38,bal!$A:$O,3+MONTH(M$4),FALSE)</f>
        <v>0</v>
      </c>
      <c r="N38" s="3">
        <f>VLOOKUP($B38,bal!$A:$O,3+MONTH(N$4),FALSE)</f>
        <v>0</v>
      </c>
      <c r="O38" s="3">
        <f>VLOOKUP($B38,bal!$A:$O,3+MONTH(O$4),FALSE)</f>
        <v>0</v>
      </c>
    </row>
    <row r="39" spans="2:15" x14ac:dyDescent="0.2">
      <c r="B39" s="10">
        <v>1487</v>
      </c>
      <c r="C39" s="3">
        <f>VLOOKUP($B39,bal!$A:$O,3,FALSE)</f>
        <v>0</v>
      </c>
      <c r="D39" s="3">
        <f>VLOOKUP($B39,bal!$A:$O,3+MONTH(D$4),FALSE)</f>
        <v>0</v>
      </c>
      <c r="E39" s="3">
        <f>VLOOKUP($B39,bal!$A:$O,3+MONTH(E$4),FALSE)</f>
        <v>0</v>
      </c>
      <c r="F39" s="3">
        <f>VLOOKUP($B39,bal!$A:$O,3+MONTH(F$4),FALSE)</f>
        <v>0</v>
      </c>
      <c r="G39" s="3">
        <f>VLOOKUP($B39,bal!$A:$O,3+MONTH(G$4),FALSE)</f>
        <v>0</v>
      </c>
      <c r="H39" s="3">
        <f>VLOOKUP($B39,bal!$A:$O,3+MONTH(H$4),FALSE)</f>
        <v>0</v>
      </c>
      <c r="I39" s="3">
        <f>VLOOKUP($B39,bal!$A:$O,3+MONTH(I$4),FALSE)</f>
        <v>0</v>
      </c>
      <c r="J39" s="3">
        <f>VLOOKUP($B39,bal!$A:$O,3+MONTH(J$4),FALSE)</f>
        <v>0</v>
      </c>
      <c r="K39" s="3">
        <f>VLOOKUP($B39,bal!$A:$O,3+MONTH(K$4),FALSE)</f>
        <v>0</v>
      </c>
      <c r="L39" s="3">
        <f>VLOOKUP($B39,bal!$A:$O,3+MONTH(L$4),FALSE)</f>
        <v>0</v>
      </c>
      <c r="M39" s="3">
        <f>VLOOKUP($B39,bal!$A:$O,3+MONTH(M$4),FALSE)</f>
        <v>0</v>
      </c>
      <c r="N39" s="3">
        <f>VLOOKUP($B39,bal!$A:$O,3+MONTH(N$4),FALSE)</f>
        <v>0</v>
      </c>
      <c r="O39" s="3">
        <f>VLOOKUP($B39,bal!$A:$O,3+MONTH(O$4),FALSE)</f>
        <v>0</v>
      </c>
    </row>
    <row r="40" spans="2:15" x14ac:dyDescent="0.2">
      <c r="B40" s="10">
        <v>1489</v>
      </c>
      <c r="C40" s="3">
        <f>VLOOKUP($B40,bal!$A:$O,3,FALSE)</f>
        <v>0</v>
      </c>
      <c r="D40" s="3">
        <f>VLOOKUP($B40,bal!$A:$O,3+MONTH(D$4),FALSE)</f>
        <v>0</v>
      </c>
      <c r="E40" s="3">
        <f>VLOOKUP($B40,bal!$A:$O,3+MONTH(E$4),FALSE)</f>
        <v>0</v>
      </c>
      <c r="F40" s="3">
        <f>VLOOKUP($B40,bal!$A:$O,3+MONTH(F$4),FALSE)</f>
        <v>0</v>
      </c>
      <c r="G40" s="3">
        <f>VLOOKUP($B40,bal!$A:$O,3+MONTH(G$4),FALSE)</f>
        <v>0</v>
      </c>
      <c r="H40" s="3">
        <f>VLOOKUP($B40,bal!$A:$O,3+MONTH(H$4),FALSE)</f>
        <v>0</v>
      </c>
      <c r="I40" s="3">
        <f>VLOOKUP($B40,bal!$A:$O,3+MONTH(I$4),FALSE)</f>
        <v>0</v>
      </c>
      <c r="J40" s="3">
        <f>VLOOKUP($B40,bal!$A:$O,3+MONTH(J$4),FALSE)</f>
        <v>0</v>
      </c>
      <c r="K40" s="3">
        <f>VLOOKUP($B40,bal!$A:$O,3+MONTH(K$4),FALSE)</f>
        <v>0</v>
      </c>
      <c r="L40" s="3">
        <f>VLOOKUP($B40,bal!$A:$O,3+MONTH(L$4),FALSE)</f>
        <v>0</v>
      </c>
      <c r="M40" s="3">
        <f>VLOOKUP($B40,bal!$A:$O,3+MONTH(M$4),FALSE)</f>
        <v>0</v>
      </c>
      <c r="N40" s="3">
        <f>VLOOKUP($B40,bal!$A:$O,3+MONTH(N$4),FALSE)</f>
        <v>0</v>
      </c>
      <c r="O40" s="3">
        <f>VLOOKUP($B40,bal!$A:$O,3+MONTH(O$4),FALSE)</f>
        <v>0</v>
      </c>
    </row>
    <row r="41" spans="2:15" x14ac:dyDescent="0.2">
      <c r="B41" s="10">
        <v>14</v>
      </c>
      <c r="C41" s="3">
        <f>VLOOKUP($B41,bal!$A:$O,3,FALSE)</f>
        <v>3331152.55</v>
      </c>
      <c r="D41" s="3">
        <f>VLOOKUP($B41,bal!$A:$O,3+MONTH(D$4),FALSE)</f>
        <v>3378492.55</v>
      </c>
      <c r="E41" s="3">
        <f>VLOOKUP($B41,bal!$A:$O,3+MONTH(E$4),FALSE)</f>
        <v>3433479.08</v>
      </c>
      <c r="F41" s="3">
        <f>VLOOKUP($B41,bal!$A:$O,3+MONTH(F$4),FALSE)</f>
        <v>3521896.21</v>
      </c>
      <c r="G41" s="3">
        <f>VLOOKUP($B41,bal!$A:$O,3+MONTH(G$4),FALSE)</f>
        <v>3594728.19</v>
      </c>
      <c r="H41" s="3">
        <f>VLOOKUP($B41,bal!$A:$O,3+MONTH(H$4),FALSE)</f>
        <v>3634524.27</v>
      </c>
      <c r="I41" s="3">
        <f>VLOOKUP($B41,bal!$A:$O,3+MONTH(I$4),FALSE)</f>
        <v>3693346.65</v>
      </c>
      <c r="J41" s="3">
        <f>VLOOKUP($B41,bal!$A:$O,3+MONTH(J$4),FALSE)</f>
        <v>3789264.15</v>
      </c>
      <c r="K41" s="3">
        <f>VLOOKUP($B41,bal!$A:$O,3+MONTH(K$4),FALSE)</f>
        <v>3827589.08</v>
      </c>
      <c r="L41" s="3">
        <f>VLOOKUP($B41,bal!$A:$O,3+MONTH(L$4),FALSE)</f>
        <v>3901174.66</v>
      </c>
      <c r="M41" s="3">
        <f>VLOOKUP($B41,bal!$A:$O,3+MONTH(M$4),FALSE)</f>
        <v>3977569.65</v>
      </c>
      <c r="N41" s="3">
        <f>VLOOKUP($B41,bal!$A:$O,3+MONTH(N$4),FALSE)</f>
        <v>4049114.6</v>
      </c>
      <c r="O41" s="3">
        <f>VLOOKUP($B41,bal!$A:$O,3+MONTH(O$4),FALSE)</f>
        <v>4090096.41</v>
      </c>
    </row>
    <row r="42" spans="2:15" x14ac:dyDescent="0.2">
      <c r="B42" s="10">
        <v>1499</v>
      </c>
      <c r="C42" s="3">
        <f>VLOOKUP($B42,bal!$A:$O,3,FALSE)</f>
        <v>-239891.75</v>
      </c>
      <c r="D42" s="3">
        <f>VLOOKUP($B42,bal!$A:$O,3+MONTH(D$4),FALSE)</f>
        <v>-241614.93</v>
      </c>
      <c r="E42" s="3">
        <f>VLOOKUP($B42,bal!$A:$O,3+MONTH(E$4),FALSE)</f>
        <v>-241658.16</v>
      </c>
      <c r="F42" s="3">
        <f>VLOOKUP($B42,bal!$A:$O,3+MONTH(F$4),FALSE)</f>
        <v>-246541.43</v>
      </c>
      <c r="G42" s="3">
        <f>VLOOKUP($B42,bal!$A:$O,3+MONTH(G$4),FALSE)</f>
        <v>-253978.9</v>
      </c>
      <c r="H42" s="3">
        <f>VLOOKUP($B42,bal!$A:$O,3+MONTH(H$4),FALSE)</f>
        <v>-276590.06</v>
      </c>
      <c r="I42" s="3">
        <f>VLOOKUP($B42,bal!$A:$O,3+MONTH(I$4),FALSE)</f>
        <v>-297663.64</v>
      </c>
      <c r="J42" s="3">
        <f>VLOOKUP($B42,bal!$A:$O,3+MONTH(J$4),FALSE)</f>
        <v>-313081.98</v>
      </c>
      <c r="K42" s="3">
        <f>VLOOKUP($B42,bal!$A:$O,3+MONTH(K$4),FALSE)</f>
        <v>-329264.21000000002</v>
      </c>
      <c r="L42" s="3">
        <f>VLOOKUP($B42,bal!$A:$O,3+MONTH(L$4),FALSE)</f>
        <v>-330137.75</v>
      </c>
      <c r="M42" s="3">
        <f>VLOOKUP($B42,bal!$A:$O,3+MONTH(M$4),FALSE)</f>
        <v>-312140.68</v>
      </c>
      <c r="N42" s="3">
        <f>VLOOKUP($B42,bal!$A:$O,3+MONTH(N$4),FALSE)</f>
        <v>-318442.18</v>
      </c>
      <c r="O42" s="3">
        <f>VLOOKUP($B42,bal!$A:$O,3+MONTH(O$4),FALSE)</f>
        <v>-315464.42</v>
      </c>
    </row>
    <row r="43" spans="2:15" x14ac:dyDescent="0.2">
      <c r="D43" s="8">
        <f>SUM(D5:D40)/(D41-D42)</f>
        <v>5.9871172664740881E-2</v>
      </c>
      <c r="E43" s="8">
        <f t="shared" ref="E43:O43" si="0">SUM(E5:E40)/(E41-E42)</f>
        <v>7.2726443271544317E-2</v>
      </c>
      <c r="F43" s="8">
        <f t="shared" si="0"/>
        <v>7.4481211263986838E-2</v>
      </c>
      <c r="G43" s="8">
        <f t="shared" si="0"/>
        <v>7.7012075242130204E-2</v>
      </c>
      <c r="H43" s="8">
        <f t="shared" si="0"/>
        <v>7.8946086446928299E-2</v>
      </c>
      <c r="I43" s="8">
        <f t="shared" si="0"/>
        <v>7.9997110205396141E-2</v>
      </c>
      <c r="J43" s="8">
        <f t="shared" si="0"/>
        <v>7.940426518812542E-2</v>
      </c>
      <c r="K43" s="8">
        <f t="shared" si="0"/>
        <v>7.7653539223175222E-2</v>
      </c>
      <c r="L43" s="8">
        <f t="shared" si="0"/>
        <v>7.6036808163734718E-2</v>
      </c>
      <c r="M43" s="8">
        <f t="shared" si="0"/>
        <v>6.9537217446568253E-2</v>
      </c>
      <c r="N43" s="8">
        <f t="shared" si="0"/>
        <v>7.191511543440085E-2</v>
      </c>
      <c r="O43" s="8">
        <f t="shared" si="0"/>
        <v>6.5811548447056611E-2</v>
      </c>
    </row>
    <row r="45" spans="2:15" ht="22.5" customHeight="1" x14ac:dyDescent="0.2">
      <c r="B45" s="5" t="s">
        <v>435</v>
      </c>
      <c r="C45" s="18" t="s">
        <v>560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20"/>
    </row>
  </sheetData>
  <mergeCells count="2">
    <mergeCell ref="B2:O2"/>
    <mergeCell ref="C45:O4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0D6597-F69F-45C8-AE16-A3DE8BE679BA}">
  <dimension ref="B2:O44"/>
  <sheetViews>
    <sheetView workbookViewId="0">
      <pane xSplit="1" ySplit="4" topLeftCell="B26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1.25" x14ac:dyDescent="0.2"/>
  <cols>
    <col min="1" max="1" width="1.42578125" style="1" customWidth="1"/>
    <col min="2" max="2" width="8.5703125" style="2" customWidth="1"/>
    <col min="3" max="3" width="11.140625" style="2" customWidth="1"/>
    <col min="4" max="15" width="11.140625" style="1" customWidth="1"/>
    <col min="16" max="16384" width="11.42578125" style="1"/>
  </cols>
  <sheetData>
    <row r="2" spans="2:15" ht="15.75" x14ac:dyDescent="0.2">
      <c r="B2" s="14" t="s">
        <v>412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4" spans="2:15" x14ac:dyDescent="0.2">
      <c r="B4" s="5" t="s">
        <v>1</v>
      </c>
      <c r="C4" s="7" t="str">
        <f>bal!C1</f>
        <v>dic-2020</v>
      </c>
      <c r="D4" s="7" t="str">
        <f>bal!D1</f>
        <v>ene-2021</v>
      </c>
      <c r="E4" s="7" t="str">
        <f>bal!E1</f>
        <v>feb-2021</v>
      </c>
      <c r="F4" s="7" t="str">
        <f>bal!F1</f>
        <v>mar-2021</v>
      </c>
      <c r="G4" s="7" t="str">
        <f>bal!G1</f>
        <v>abr-2021</v>
      </c>
      <c r="H4" s="7" t="str">
        <f>bal!H1</f>
        <v>may-2021</v>
      </c>
      <c r="I4" s="7" t="str">
        <f>bal!I1</f>
        <v>jun-2021</v>
      </c>
      <c r="J4" s="7" t="str">
        <f>bal!J1</f>
        <v>jul-2021</v>
      </c>
      <c r="K4" s="7" t="str">
        <f>bal!K1</f>
        <v>ago-2021</v>
      </c>
      <c r="L4" s="7" t="str">
        <f>bal!L1</f>
        <v>sep-2021</v>
      </c>
      <c r="M4" s="7" t="str">
        <f>bal!M1</f>
        <v>oct-2021</v>
      </c>
      <c r="N4" s="7" t="str">
        <f>bal!N1</f>
        <v>nov-2021</v>
      </c>
      <c r="O4" s="7" t="str">
        <f>bal!O1</f>
        <v>dic-2021</v>
      </c>
    </row>
    <row r="5" spans="2:15" x14ac:dyDescent="0.2">
      <c r="B5" s="10">
        <v>1499</v>
      </c>
      <c r="C5" s="3">
        <f>VLOOKUP($B5,bal!$A:$O,3,FALSE)</f>
        <v>-239891.75</v>
      </c>
      <c r="D5" s="3">
        <f>VLOOKUP($B5,bal!$A:$O,3+MONTH(D$4),FALSE)</f>
        <v>-241614.93</v>
      </c>
      <c r="E5" s="3">
        <f>VLOOKUP($B5,bal!$A:$O,3+MONTH(E$4),FALSE)</f>
        <v>-241658.16</v>
      </c>
      <c r="F5" s="3">
        <f>VLOOKUP($B5,bal!$A:$O,3+MONTH(F$4),FALSE)</f>
        <v>-246541.43</v>
      </c>
      <c r="G5" s="3">
        <f>VLOOKUP($B5,bal!$A:$O,3+MONTH(G$4),FALSE)</f>
        <v>-253978.9</v>
      </c>
      <c r="H5" s="3">
        <f>VLOOKUP($B5,bal!$A:$O,3+MONTH(H$4),FALSE)</f>
        <v>-276590.06</v>
      </c>
      <c r="I5" s="3">
        <f>VLOOKUP($B5,bal!$A:$O,3+MONTH(I$4),FALSE)</f>
        <v>-297663.64</v>
      </c>
      <c r="J5" s="3">
        <f>VLOOKUP($B5,bal!$A:$O,3+MONTH(J$4),FALSE)</f>
        <v>-313081.98</v>
      </c>
      <c r="K5" s="3">
        <f>VLOOKUP($B5,bal!$A:$O,3+MONTH(K$4),FALSE)</f>
        <v>-329264.21000000002</v>
      </c>
      <c r="L5" s="3">
        <f>VLOOKUP($B5,bal!$A:$O,3+MONTH(L$4),FALSE)</f>
        <v>-330137.75</v>
      </c>
      <c r="M5" s="3">
        <f>VLOOKUP($B5,bal!$A:$O,3+MONTH(M$4),FALSE)</f>
        <v>-312140.68</v>
      </c>
      <c r="N5" s="3">
        <f>VLOOKUP($B5,bal!$A:$O,3+MONTH(N$4),FALSE)</f>
        <v>-318442.18</v>
      </c>
      <c r="O5" s="3">
        <f>VLOOKUP($B5,bal!$A:$O,3+MONTH(O$4),FALSE)</f>
        <v>-315464.42</v>
      </c>
    </row>
    <row r="6" spans="2:15" x14ac:dyDescent="0.2">
      <c r="B6" s="10">
        <v>1425</v>
      </c>
      <c r="C6" s="3">
        <f>VLOOKUP($B6,bal!$A:$O,3,FALSE)</f>
        <v>0</v>
      </c>
      <c r="D6" s="3">
        <f>VLOOKUP($B6,bal!$A:$O,3+MONTH(D$4),FALSE)</f>
        <v>0</v>
      </c>
      <c r="E6" s="3">
        <f>VLOOKUP($B6,bal!$A:$O,3+MONTH(E$4),FALSE)</f>
        <v>0</v>
      </c>
      <c r="F6" s="3">
        <f>VLOOKUP($B6,bal!$A:$O,3+MONTH(F$4),FALSE)</f>
        <v>0</v>
      </c>
      <c r="G6" s="3">
        <f>VLOOKUP($B6,bal!$A:$O,3+MONTH(G$4),FALSE)</f>
        <v>0</v>
      </c>
      <c r="H6" s="3">
        <f>VLOOKUP($B6,bal!$A:$O,3+MONTH(H$4),FALSE)</f>
        <v>0</v>
      </c>
      <c r="I6" s="3">
        <f>VLOOKUP($B6,bal!$A:$O,3+MONTH(I$4),FALSE)</f>
        <v>0</v>
      </c>
      <c r="J6" s="3">
        <f>VLOOKUP($B6,bal!$A:$O,3+MONTH(J$4),FALSE)</f>
        <v>0</v>
      </c>
      <c r="K6" s="3">
        <f>VLOOKUP($B6,bal!$A:$O,3+MONTH(K$4),FALSE)</f>
        <v>0</v>
      </c>
      <c r="L6" s="3">
        <f>VLOOKUP($B6,bal!$A:$O,3+MONTH(L$4),FALSE)</f>
        <v>0</v>
      </c>
      <c r="M6" s="3">
        <f>VLOOKUP($B6,bal!$A:$O,3+MONTH(M$4),FALSE)</f>
        <v>0</v>
      </c>
      <c r="N6" s="3">
        <f>VLOOKUP($B6,bal!$A:$O,3+MONTH(N$4),FALSE)</f>
        <v>0</v>
      </c>
      <c r="O6" s="3">
        <f>VLOOKUP($B6,bal!$A:$O,3+MONTH(O$4),FALSE)</f>
        <v>0</v>
      </c>
    </row>
    <row r="7" spans="2:15" x14ac:dyDescent="0.2">
      <c r="B7" s="10">
        <v>1426</v>
      </c>
      <c r="C7" s="3">
        <f>VLOOKUP($B7,bal!$A:$O,3,FALSE)</f>
        <v>20340.830000000002</v>
      </c>
      <c r="D7" s="3">
        <f>VLOOKUP($B7,bal!$A:$O,3+MONTH(D$4),FALSE)</f>
        <v>24136.57</v>
      </c>
      <c r="E7" s="3">
        <f>VLOOKUP($B7,bal!$A:$O,3+MONTH(E$4),FALSE)</f>
        <v>45884.78</v>
      </c>
      <c r="F7" s="3">
        <f>VLOOKUP($B7,bal!$A:$O,3+MONTH(F$4),FALSE)</f>
        <v>46019.37</v>
      </c>
      <c r="G7" s="3">
        <f>VLOOKUP($B7,bal!$A:$O,3+MONTH(G$4),FALSE)</f>
        <v>50354.75</v>
      </c>
      <c r="H7" s="3">
        <f>VLOOKUP($B7,bal!$A:$O,3+MONTH(H$4),FALSE)</f>
        <v>53773</v>
      </c>
      <c r="I7" s="3">
        <f>VLOOKUP($B7,bal!$A:$O,3+MONTH(I$4),FALSE)</f>
        <v>56836.959999999999</v>
      </c>
      <c r="J7" s="3">
        <f>VLOOKUP($B7,bal!$A:$O,3+MONTH(J$4),FALSE)</f>
        <v>56909.53</v>
      </c>
      <c r="K7" s="3">
        <f>VLOOKUP($B7,bal!$A:$O,3+MONTH(K$4),FALSE)</f>
        <v>53047.89</v>
      </c>
      <c r="L7" s="3">
        <f>VLOOKUP($B7,bal!$A:$O,3+MONTH(L$4),FALSE)</f>
        <v>50427.56</v>
      </c>
      <c r="M7" s="3">
        <f>VLOOKUP($B7,bal!$A:$O,3+MONTH(M$4),FALSE)</f>
        <v>46136.63</v>
      </c>
      <c r="N7" s="3">
        <f>VLOOKUP($B7,bal!$A:$O,3+MONTH(N$4),FALSE)</f>
        <v>50670.080000000002</v>
      </c>
      <c r="O7" s="3">
        <f>VLOOKUP($B7,bal!$A:$O,3+MONTH(O$4),FALSE)</f>
        <v>38625.949999999997</v>
      </c>
    </row>
    <row r="8" spans="2:15" x14ac:dyDescent="0.2">
      <c r="B8" s="10">
        <v>1427</v>
      </c>
      <c r="C8" s="3">
        <f>VLOOKUP($B8,bal!$A:$O,3,FALSE)</f>
        <v>1393.31</v>
      </c>
      <c r="D8" s="3">
        <f>VLOOKUP($B8,bal!$A:$O,3+MONTH(D$4),FALSE)</f>
        <v>1361.16</v>
      </c>
      <c r="E8" s="3">
        <f>VLOOKUP($B8,bal!$A:$O,3+MONTH(E$4),FALSE)</f>
        <v>1327.83</v>
      </c>
      <c r="F8" s="3">
        <f>VLOOKUP($B8,bal!$A:$O,3+MONTH(F$4),FALSE)</f>
        <v>857.98</v>
      </c>
      <c r="G8" s="3">
        <f>VLOOKUP($B8,bal!$A:$O,3+MONTH(G$4),FALSE)</f>
        <v>857.98</v>
      </c>
      <c r="H8" s="3">
        <f>VLOOKUP($B8,bal!$A:$O,3+MONTH(H$4),FALSE)</f>
        <v>0</v>
      </c>
      <c r="I8" s="3">
        <f>VLOOKUP($B8,bal!$A:$O,3+MONTH(I$4),FALSE)</f>
        <v>856.92</v>
      </c>
      <c r="J8" s="3">
        <f>VLOOKUP($B8,bal!$A:$O,3+MONTH(J$4),FALSE)</f>
        <v>814.06</v>
      </c>
      <c r="K8" s="3">
        <f>VLOOKUP($B8,bal!$A:$O,3+MONTH(K$4),FALSE)</f>
        <v>771.2</v>
      </c>
      <c r="L8" s="3">
        <f>VLOOKUP($B8,bal!$A:$O,3+MONTH(L$4),FALSE)</f>
        <v>728.34</v>
      </c>
      <c r="M8" s="3">
        <f>VLOOKUP($B8,bal!$A:$O,3+MONTH(M$4),FALSE)</f>
        <v>685.49</v>
      </c>
      <c r="N8" s="3">
        <f>VLOOKUP($B8,bal!$A:$O,3+MONTH(N$4),FALSE)</f>
        <v>642.63</v>
      </c>
      <c r="O8" s="3">
        <f>VLOOKUP($B8,bal!$A:$O,3+MONTH(O$4),FALSE)</f>
        <v>599.77</v>
      </c>
    </row>
    <row r="9" spans="2:15" x14ac:dyDescent="0.2">
      <c r="B9" s="10">
        <v>1428</v>
      </c>
      <c r="C9" s="3">
        <f>VLOOKUP($B9,bal!$A:$O,3,FALSE)</f>
        <v>38673.120000000003</v>
      </c>
      <c r="D9" s="3">
        <f>VLOOKUP($B9,bal!$A:$O,3+MONTH(D$4),FALSE)</f>
        <v>47824.44</v>
      </c>
      <c r="E9" s="3">
        <f>VLOOKUP($B9,bal!$A:$O,3+MONTH(E$4),FALSE)</f>
        <v>70351.89</v>
      </c>
      <c r="F9" s="3">
        <f>VLOOKUP($B9,bal!$A:$O,3+MONTH(F$4),FALSE)</f>
        <v>80277.83</v>
      </c>
      <c r="G9" s="3">
        <f>VLOOKUP($B9,bal!$A:$O,3+MONTH(G$4),FALSE)</f>
        <v>90879.17</v>
      </c>
      <c r="H9" s="3">
        <f>VLOOKUP($B9,bal!$A:$O,3+MONTH(H$4),FALSE)</f>
        <v>93465.84</v>
      </c>
      <c r="I9" s="3">
        <f>VLOOKUP($B9,bal!$A:$O,3+MONTH(I$4),FALSE)</f>
        <v>93303.3</v>
      </c>
      <c r="J9" s="3">
        <f>VLOOKUP($B9,bal!$A:$O,3+MONTH(J$4),FALSE)</f>
        <v>94477.67</v>
      </c>
      <c r="K9" s="3">
        <f>VLOOKUP($B9,bal!$A:$O,3+MONTH(K$4),FALSE)</f>
        <v>87638.52</v>
      </c>
      <c r="L9" s="3">
        <f>VLOOKUP($B9,bal!$A:$O,3+MONTH(L$4),FALSE)</f>
        <v>80313.81</v>
      </c>
      <c r="M9" s="3">
        <f>VLOOKUP($B9,bal!$A:$O,3+MONTH(M$4),FALSE)</f>
        <v>76576.160000000003</v>
      </c>
      <c r="N9" s="3">
        <f>VLOOKUP($B9,bal!$A:$O,3+MONTH(N$4),FALSE)</f>
        <v>73599.58</v>
      </c>
      <c r="O9" s="3">
        <f>VLOOKUP($B9,bal!$A:$O,3+MONTH(O$4),FALSE)</f>
        <v>58547.12</v>
      </c>
    </row>
    <row r="10" spans="2:15" x14ac:dyDescent="0.2">
      <c r="B10" s="10">
        <v>1432</v>
      </c>
      <c r="C10" s="3">
        <f>VLOOKUP($B10,bal!$A:$O,3,FALSE)</f>
        <v>0</v>
      </c>
      <c r="D10" s="3">
        <f>VLOOKUP($B10,bal!$A:$O,3+MONTH(D$4),FALSE)</f>
        <v>0</v>
      </c>
      <c r="E10" s="3">
        <f>VLOOKUP($B10,bal!$A:$O,3+MONTH(E$4),FALSE)</f>
        <v>0</v>
      </c>
      <c r="F10" s="3">
        <f>VLOOKUP($B10,bal!$A:$O,3+MONTH(F$4),FALSE)</f>
        <v>0</v>
      </c>
      <c r="G10" s="3">
        <f>VLOOKUP($B10,bal!$A:$O,3+MONTH(G$4),FALSE)</f>
        <v>0</v>
      </c>
      <c r="H10" s="3">
        <f>VLOOKUP($B10,bal!$A:$O,3+MONTH(H$4),FALSE)</f>
        <v>0</v>
      </c>
      <c r="I10" s="3">
        <f>VLOOKUP($B10,bal!$A:$O,3+MONTH(I$4),FALSE)</f>
        <v>0</v>
      </c>
      <c r="J10" s="3">
        <f>VLOOKUP($B10,bal!$A:$O,3+MONTH(J$4),FALSE)</f>
        <v>0</v>
      </c>
      <c r="K10" s="3">
        <f>VLOOKUP($B10,bal!$A:$O,3+MONTH(K$4),FALSE)</f>
        <v>0</v>
      </c>
      <c r="L10" s="3">
        <f>VLOOKUP($B10,bal!$A:$O,3+MONTH(L$4),FALSE)</f>
        <v>0</v>
      </c>
      <c r="M10" s="3">
        <f>VLOOKUP($B10,bal!$A:$O,3+MONTH(M$4),FALSE)</f>
        <v>0</v>
      </c>
      <c r="N10" s="3">
        <f>VLOOKUP($B10,bal!$A:$O,3+MONTH(N$4),FALSE)</f>
        <v>0</v>
      </c>
      <c r="O10" s="3">
        <f>VLOOKUP($B10,bal!$A:$O,3+MONTH(O$4),FALSE)</f>
        <v>0</v>
      </c>
    </row>
    <row r="11" spans="2:15" x14ac:dyDescent="0.2">
      <c r="B11" s="10">
        <v>1433</v>
      </c>
      <c r="C11" s="3">
        <f>VLOOKUP($B11,bal!$A:$O,3,FALSE)</f>
        <v>0</v>
      </c>
      <c r="D11" s="3">
        <f>VLOOKUP($B11,bal!$A:$O,3+MONTH(D$4),FALSE)</f>
        <v>0</v>
      </c>
      <c r="E11" s="3">
        <f>VLOOKUP($B11,bal!$A:$O,3+MONTH(E$4),FALSE)</f>
        <v>0</v>
      </c>
      <c r="F11" s="3">
        <f>VLOOKUP($B11,bal!$A:$O,3+MONTH(F$4),FALSE)</f>
        <v>0</v>
      </c>
      <c r="G11" s="3">
        <f>VLOOKUP($B11,bal!$A:$O,3+MONTH(G$4),FALSE)</f>
        <v>0</v>
      </c>
      <c r="H11" s="3">
        <f>VLOOKUP($B11,bal!$A:$O,3+MONTH(H$4),FALSE)</f>
        <v>0</v>
      </c>
      <c r="I11" s="3">
        <f>VLOOKUP($B11,bal!$A:$O,3+MONTH(I$4),FALSE)</f>
        <v>0</v>
      </c>
      <c r="J11" s="3">
        <f>VLOOKUP($B11,bal!$A:$O,3+MONTH(J$4),FALSE)</f>
        <v>0</v>
      </c>
      <c r="K11" s="3">
        <f>VLOOKUP($B11,bal!$A:$O,3+MONTH(K$4),FALSE)</f>
        <v>0</v>
      </c>
      <c r="L11" s="3">
        <f>VLOOKUP($B11,bal!$A:$O,3+MONTH(L$4),FALSE)</f>
        <v>0</v>
      </c>
      <c r="M11" s="3">
        <f>VLOOKUP($B11,bal!$A:$O,3+MONTH(M$4),FALSE)</f>
        <v>0</v>
      </c>
      <c r="N11" s="3">
        <f>VLOOKUP($B11,bal!$A:$O,3+MONTH(N$4),FALSE)</f>
        <v>0</v>
      </c>
      <c r="O11" s="3">
        <f>VLOOKUP($B11,bal!$A:$O,3+MONTH(O$4),FALSE)</f>
        <v>0</v>
      </c>
    </row>
    <row r="12" spans="2:15" x14ac:dyDescent="0.2">
      <c r="B12" s="10">
        <v>1434</v>
      </c>
      <c r="C12" s="3">
        <f>VLOOKUP($B12,bal!$A:$O,3,FALSE)</f>
        <v>0</v>
      </c>
      <c r="D12" s="3">
        <f>VLOOKUP($B12,bal!$A:$O,3+MONTH(D$4),FALSE)</f>
        <v>0</v>
      </c>
      <c r="E12" s="3">
        <f>VLOOKUP($B12,bal!$A:$O,3+MONTH(E$4),FALSE)</f>
        <v>0</v>
      </c>
      <c r="F12" s="3">
        <f>VLOOKUP($B12,bal!$A:$O,3+MONTH(F$4),FALSE)</f>
        <v>0</v>
      </c>
      <c r="G12" s="3">
        <f>VLOOKUP($B12,bal!$A:$O,3+MONTH(G$4),FALSE)</f>
        <v>0</v>
      </c>
      <c r="H12" s="3">
        <f>VLOOKUP($B12,bal!$A:$O,3+MONTH(H$4),FALSE)</f>
        <v>0</v>
      </c>
      <c r="I12" s="3">
        <f>VLOOKUP($B12,bal!$A:$O,3+MONTH(I$4),FALSE)</f>
        <v>0</v>
      </c>
      <c r="J12" s="3">
        <f>VLOOKUP($B12,bal!$A:$O,3+MONTH(J$4),FALSE)</f>
        <v>0</v>
      </c>
      <c r="K12" s="3">
        <f>VLOOKUP($B12,bal!$A:$O,3+MONTH(K$4),FALSE)</f>
        <v>0</v>
      </c>
      <c r="L12" s="3">
        <f>VLOOKUP($B12,bal!$A:$O,3+MONTH(L$4),FALSE)</f>
        <v>0</v>
      </c>
      <c r="M12" s="3">
        <f>VLOOKUP($B12,bal!$A:$O,3+MONTH(M$4),FALSE)</f>
        <v>793.92</v>
      </c>
      <c r="N12" s="3">
        <f>VLOOKUP($B12,bal!$A:$O,3+MONTH(N$4),FALSE)</f>
        <v>1227.6199999999999</v>
      </c>
      <c r="O12" s="3">
        <f>VLOOKUP($B12,bal!$A:$O,3+MONTH(O$4),FALSE)</f>
        <v>1339.6</v>
      </c>
    </row>
    <row r="13" spans="2:15" x14ac:dyDescent="0.2">
      <c r="B13" s="10">
        <v>1435</v>
      </c>
      <c r="C13" s="3">
        <f>VLOOKUP($B13,bal!$A:$O,3,FALSE)</f>
        <v>0</v>
      </c>
      <c r="D13" s="3">
        <f>VLOOKUP($B13,bal!$A:$O,3+MONTH(D$4),FALSE)</f>
        <v>0</v>
      </c>
      <c r="E13" s="3">
        <f>VLOOKUP($B13,bal!$A:$O,3+MONTH(E$4),FALSE)</f>
        <v>0</v>
      </c>
      <c r="F13" s="3">
        <f>VLOOKUP($B13,bal!$A:$O,3+MONTH(F$4),FALSE)</f>
        <v>0</v>
      </c>
      <c r="G13" s="3">
        <f>VLOOKUP($B13,bal!$A:$O,3+MONTH(G$4),FALSE)</f>
        <v>0</v>
      </c>
      <c r="H13" s="3">
        <f>VLOOKUP($B13,bal!$A:$O,3+MONTH(H$4),FALSE)</f>
        <v>0</v>
      </c>
      <c r="I13" s="3">
        <f>VLOOKUP($B13,bal!$A:$O,3+MONTH(I$4),FALSE)</f>
        <v>0</v>
      </c>
      <c r="J13" s="3">
        <f>VLOOKUP($B13,bal!$A:$O,3+MONTH(J$4),FALSE)</f>
        <v>0</v>
      </c>
      <c r="K13" s="3">
        <f>VLOOKUP($B13,bal!$A:$O,3+MONTH(K$4),FALSE)</f>
        <v>0</v>
      </c>
      <c r="L13" s="3">
        <f>VLOOKUP($B13,bal!$A:$O,3+MONTH(L$4),FALSE)</f>
        <v>0</v>
      </c>
      <c r="M13" s="3">
        <f>VLOOKUP($B13,bal!$A:$O,3+MONTH(M$4),FALSE)</f>
        <v>0</v>
      </c>
      <c r="N13" s="3">
        <f>VLOOKUP($B13,bal!$A:$O,3+MONTH(N$4),FALSE)</f>
        <v>0</v>
      </c>
      <c r="O13" s="3">
        <f>VLOOKUP($B13,bal!$A:$O,3+MONTH(O$4),FALSE)</f>
        <v>0</v>
      </c>
    </row>
    <row r="14" spans="2:15" x14ac:dyDescent="0.2">
      <c r="B14" s="10">
        <v>1436</v>
      </c>
      <c r="C14" s="3">
        <f>VLOOKUP($B14,bal!$A:$O,3,FALSE)</f>
        <v>0</v>
      </c>
      <c r="D14" s="3">
        <f>VLOOKUP($B14,bal!$A:$O,3+MONTH(D$4),FALSE)</f>
        <v>0</v>
      </c>
      <c r="E14" s="3">
        <f>VLOOKUP($B14,bal!$A:$O,3+MONTH(E$4),FALSE)</f>
        <v>0</v>
      </c>
      <c r="F14" s="3">
        <f>VLOOKUP($B14,bal!$A:$O,3+MONTH(F$4),FALSE)</f>
        <v>0</v>
      </c>
      <c r="G14" s="3">
        <f>VLOOKUP($B14,bal!$A:$O,3+MONTH(G$4),FALSE)</f>
        <v>0</v>
      </c>
      <c r="H14" s="3">
        <f>VLOOKUP($B14,bal!$A:$O,3+MONTH(H$4),FALSE)</f>
        <v>0</v>
      </c>
      <c r="I14" s="3">
        <f>VLOOKUP($B14,bal!$A:$O,3+MONTH(I$4),FALSE)</f>
        <v>342.76</v>
      </c>
      <c r="J14" s="3">
        <f>VLOOKUP($B14,bal!$A:$O,3+MONTH(J$4),FALSE)</f>
        <v>336.76</v>
      </c>
      <c r="K14" s="3">
        <f>VLOOKUP($B14,bal!$A:$O,3+MONTH(K$4),FALSE)</f>
        <v>677.98</v>
      </c>
      <c r="L14" s="3">
        <f>VLOOKUP($B14,bal!$A:$O,3+MONTH(L$4),FALSE)</f>
        <v>924.7</v>
      </c>
      <c r="M14" s="3">
        <f>VLOOKUP($B14,bal!$A:$O,3+MONTH(M$4),FALSE)</f>
        <v>905.93</v>
      </c>
      <c r="N14" s="3">
        <f>VLOOKUP($B14,bal!$A:$O,3+MONTH(N$4),FALSE)</f>
        <v>1570.63</v>
      </c>
      <c r="O14" s="3">
        <f>VLOOKUP($B14,bal!$A:$O,3+MONTH(O$4),FALSE)</f>
        <v>1844.98</v>
      </c>
    </row>
    <row r="15" spans="2:15" x14ac:dyDescent="0.2">
      <c r="B15" s="10">
        <v>1440</v>
      </c>
      <c r="C15" s="3">
        <f>VLOOKUP($B15,bal!$A:$O,3,FALSE)</f>
        <v>0</v>
      </c>
      <c r="D15" s="3">
        <f>VLOOKUP($B15,bal!$A:$O,3+MONTH(D$4),FALSE)</f>
        <v>0</v>
      </c>
      <c r="E15" s="3">
        <f>VLOOKUP($B15,bal!$A:$O,3+MONTH(E$4),FALSE)</f>
        <v>0</v>
      </c>
      <c r="F15" s="3">
        <f>VLOOKUP($B15,bal!$A:$O,3+MONTH(F$4),FALSE)</f>
        <v>0</v>
      </c>
      <c r="G15" s="3">
        <f>VLOOKUP($B15,bal!$A:$O,3+MONTH(G$4),FALSE)</f>
        <v>0</v>
      </c>
      <c r="H15" s="3">
        <f>VLOOKUP($B15,bal!$A:$O,3+MONTH(H$4),FALSE)</f>
        <v>0</v>
      </c>
      <c r="I15" s="3">
        <f>VLOOKUP($B15,bal!$A:$O,3+MONTH(I$4),FALSE)</f>
        <v>0</v>
      </c>
      <c r="J15" s="3">
        <f>VLOOKUP($B15,bal!$A:$O,3+MONTH(J$4),FALSE)</f>
        <v>0</v>
      </c>
      <c r="K15" s="3">
        <f>VLOOKUP($B15,bal!$A:$O,3+MONTH(K$4),FALSE)</f>
        <v>0</v>
      </c>
      <c r="L15" s="3">
        <f>VLOOKUP($B15,bal!$A:$O,3+MONTH(L$4),FALSE)</f>
        <v>0</v>
      </c>
      <c r="M15" s="3">
        <f>VLOOKUP($B15,bal!$A:$O,3+MONTH(M$4),FALSE)</f>
        <v>0</v>
      </c>
      <c r="N15" s="3">
        <f>VLOOKUP($B15,bal!$A:$O,3+MONTH(N$4),FALSE)</f>
        <v>0</v>
      </c>
      <c r="O15" s="3">
        <f>VLOOKUP($B15,bal!$A:$O,3+MONTH(O$4),FALSE)</f>
        <v>0</v>
      </c>
    </row>
    <row r="16" spans="2:15" x14ac:dyDescent="0.2">
      <c r="B16" s="10">
        <v>1441</v>
      </c>
      <c r="C16" s="3">
        <f>VLOOKUP($B16,bal!$A:$O,3,FALSE)</f>
        <v>0</v>
      </c>
      <c r="D16" s="3">
        <f>VLOOKUP($B16,bal!$A:$O,3+MONTH(D$4),FALSE)</f>
        <v>0</v>
      </c>
      <c r="E16" s="3">
        <f>VLOOKUP($B16,bal!$A:$O,3+MONTH(E$4),FALSE)</f>
        <v>0</v>
      </c>
      <c r="F16" s="3">
        <f>VLOOKUP($B16,bal!$A:$O,3+MONTH(F$4),FALSE)</f>
        <v>0</v>
      </c>
      <c r="G16" s="3">
        <f>VLOOKUP($B16,bal!$A:$O,3+MONTH(G$4),FALSE)</f>
        <v>0</v>
      </c>
      <c r="H16" s="3">
        <f>VLOOKUP($B16,bal!$A:$O,3+MONTH(H$4),FALSE)</f>
        <v>0</v>
      </c>
      <c r="I16" s="3">
        <f>VLOOKUP($B16,bal!$A:$O,3+MONTH(I$4),FALSE)</f>
        <v>0</v>
      </c>
      <c r="J16" s="3">
        <f>VLOOKUP($B16,bal!$A:$O,3+MONTH(J$4),FALSE)</f>
        <v>0</v>
      </c>
      <c r="K16" s="3">
        <f>VLOOKUP($B16,bal!$A:$O,3+MONTH(K$4),FALSE)</f>
        <v>0</v>
      </c>
      <c r="L16" s="3">
        <f>VLOOKUP($B16,bal!$A:$O,3+MONTH(L$4),FALSE)</f>
        <v>0</v>
      </c>
      <c r="M16" s="3">
        <f>VLOOKUP($B16,bal!$A:$O,3+MONTH(M$4),FALSE)</f>
        <v>0</v>
      </c>
      <c r="N16" s="3">
        <f>VLOOKUP($B16,bal!$A:$O,3+MONTH(N$4),FALSE)</f>
        <v>0</v>
      </c>
      <c r="O16" s="3">
        <f>VLOOKUP($B16,bal!$A:$O,3+MONTH(O$4),FALSE)</f>
        <v>0</v>
      </c>
    </row>
    <row r="17" spans="2:15" x14ac:dyDescent="0.2">
      <c r="B17" s="10">
        <v>1442</v>
      </c>
      <c r="C17" s="3">
        <f>VLOOKUP($B17,bal!$A:$O,3,FALSE)</f>
        <v>0</v>
      </c>
      <c r="D17" s="3">
        <f>VLOOKUP($B17,bal!$A:$O,3+MONTH(D$4),FALSE)</f>
        <v>0</v>
      </c>
      <c r="E17" s="3">
        <f>VLOOKUP($B17,bal!$A:$O,3+MONTH(E$4),FALSE)</f>
        <v>858.87</v>
      </c>
      <c r="F17" s="3">
        <f>VLOOKUP($B17,bal!$A:$O,3+MONTH(F$4),FALSE)</f>
        <v>901.11</v>
      </c>
      <c r="G17" s="3">
        <f>VLOOKUP($B17,bal!$A:$O,3+MONTH(G$4),FALSE)</f>
        <v>884.6</v>
      </c>
      <c r="H17" s="3">
        <f>VLOOKUP($B17,bal!$A:$O,3+MONTH(H$4),FALSE)</f>
        <v>866.79</v>
      </c>
      <c r="I17" s="3">
        <f>VLOOKUP($B17,bal!$A:$O,3+MONTH(I$4),FALSE)</f>
        <v>849.84</v>
      </c>
      <c r="J17" s="3">
        <f>VLOOKUP($B17,bal!$A:$O,3+MONTH(J$4),FALSE)</f>
        <v>832.33</v>
      </c>
      <c r="K17" s="3">
        <f>VLOOKUP($B17,bal!$A:$O,3+MONTH(K$4),FALSE)</f>
        <v>814.94</v>
      </c>
      <c r="L17" s="3">
        <f>VLOOKUP($B17,bal!$A:$O,3+MONTH(L$4),FALSE)</f>
        <v>1167.42</v>
      </c>
      <c r="M17" s="3">
        <f>VLOOKUP($B17,bal!$A:$O,3+MONTH(M$4),FALSE)</f>
        <v>1238.3599999999999</v>
      </c>
      <c r="N17" s="3">
        <f>VLOOKUP($B17,bal!$A:$O,3+MONTH(N$4),FALSE)</f>
        <v>2047.65</v>
      </c>
      <c r="O17" s="3">
        <f>VLOOKUP($B17,bal!$A:$O,3+MONTH(O$4),FALSE)</f>
        <v>1459.12</v>
      </c>
    </row>
    <row r="18" spans="2:15" x14ac:dyDescent="0.2">
      <c r="B18" s="10">
        <v>1443</v>
      </c>
      <c r="C18" s="3">
        <f>VLOOKUP($B18,bal!$A:$O,3,FALSE)</f>
        <v>0</v>
      </c>
      <c r="D18" s="3">
        <f>VLOOKUP($B18,bal!$A:$O,3+MONTH(D$4),FALSE)</f>
        <v>0</v>
      </c>
      <c r="E18" s="3">
        <f>VLOOKUP($B18,bal!$A:$O,3+MONTH(E$4),FALSE)</f>
        <v>0</v>
      </c>
      <c r="F18" s="3">
        <f>VLOOKUP($B18,bal!$A:$O,3+MONTH(F$4),FALSE)</f>
        <v>0</v>
      </c>
      <c r="G18" s="3">
        <f>VLOOKUP($B18,bal!$A:$O,3+MONTH(G$4),FALSE)</f>
        <v>0</v>
      </c>
      <c r="H18" s="3">
        <f>VLOOKUP($B18,bal!$A:$O,3+MONTH(H$4),FALSE)</f>
        <v>0</v>
      </c>
      <c r="I18" s="3">
        <f>VLOOKUP($B18,bal!$A:$O,3+MONTH(I$4),FALSE)</f>
        <v>0</v>
      </c>
      <c r="J18" s="3">
        <f>VLOOKUP($B18,bal!$A:$O,3+MONTH(J$4),FALSE)</f>
        <v>0</v>
      </c>
      <c r="K18" s="3">
        <f>VLOOKUP($B18,bal!$A:$O,3+MONTH(K$4),FALSE)</f>
        <v>0</v>
      </c>
      <c r="L18" s="3">
        <f>VLOOKUP($B18,bal!$A:$O,3+MONTH(L$4),FALSE)</f>
        <v>0</v>
      </c>
      <c r="M18" s="3">
        <f>VLOOKUP($B18,bal!$A:$O,3+MONTH(M$4),FALSE)</f>
        <v>0</v>
      </c>
      <c r="N18" s="3">
        <f>VLOOKUP($B18,bal!$A:$O,3+MONTH(N$4),FALSE)</f>
        <v>0</v>
      </c>
      <c r="O18" s="3">
        <f>VLOOKUP($B18,bal!$A:$O,3+MONTH(O$4),FALSE)</f>
        <v>0</v>
      </c>
    </row>
    <row r="19" spans="2:15" x14ac:dyDescent="0.2">
      <c r="B19" s="10">
        <v>1444</v>
      </c>
      <c r="C19" s="3">
        <f>VLOOKUP($B19,bal!$A:$O,3,FALSE)</f>
        <v>0</v>
      </c>
      <c r="D19" s="3">
        <f>VLOOKUP($B19,bal!$A:$O,3+MONTH(D$4),FALSE)</f>
        <v>0</v>
      </c>
      <c r="E19" s="3">
        <f>VLOOKUP($B19,bal!$A:$O,3+MONTH(E$4),FALSE)</f>
        <v>0</v>
      </c>
      <c r="F19" s="3">
        <f>VLOOKUP($B19,bal!$A:$O,3+MONTH(F$4),FALSE)</f>
        <v>0</v>
      </c>
      <c r="G19" s="3">
        <f>VLOOKUP($B19,bal!$A:$O,3+MONTH(G$4),FALSE)</f>
        <v>0</v>
      </c>
      <c r="H19" s="3">
        <f>VLOOKUP($B19,bal!$A:$O,3+MONTH(H$4),FALSE)</f>
        <v>0</v>
      </c>
      <c r="I19" s="3">
        <f>VLOOKUP($B19,bal!$A:$O,3+MONTH(I$4),FALSE)</f>
        <v>0</v>
      </c>
      <c r="J19" s="3">
        <f>VLOOKUP($B19,bal!$A:$O,3+MONTH(J$4),FALSE)</f>
        <v>0</v>
      </c>
      <c r="K19" s="3">
        <f>VLOOKUP($B19,bal!$A:$O,3+MONTH(K$4),FALSE)</f>
        <v>225.56</v>
      </c>
      <c r="L19" s="3">
        <f>VLOOKUP($B19,bal!$A:$O,3+MONTH(L$4),FALSE)</f>
        <v>1856.95</v>
      </c>
      <c r="M19" s="3">
        <f>VLOOKUP($B19,bal!$A:$O,3+MONTH(M$4),FALSE)</f>
        <v>3847.71</v>
      </c>
      <c r="N19" s="3">
        <f>VLOOKUP($B19,bal!$A:$O,3+MONTH(N$4),FALSE)</f>
        <v>7340.79</v>
      </c>
      <c r="O19" s="3">
        <f>VLOOKUP($B19,bal!$A:$O,3+MONTH(O$4),FALSE)</f>
        <v>9923.91</v>
      </c>
    </row>
    <row r="20" spans="2:15" x14ac:dyDescent="0.2">
      <c r="B20" s="10">
        <v>1448</v>
      </c>
      <c r="C20" s="3">
        <f>VLOOKUP($B20,bal!$A:$O,3,FALSE)</f>
        <v>0</v>
      </c>
      <c r="D20" s="3">
        <f>VLOOKUP($B20,bal!$A:$O,3+MONTH(D$4),FALSE)</f>
        <v>0</v>
      </c>
      <c r="E20" s="3">
        <f>VLOOKUP($B20,bal!$A:$O,3+MONTH(E$4),FALSE)</f>
        <v>0</v>
      </c>
      <c r="F20" s="3">
        <f>VLOOKUP($B20,bal!$A:$O,3+MONTH(F$4),FALSE)</f>
        <v>0</v>
      </c>
      <c r="G20" s="3">
        <f>VLOOKUP($B20,bal!$A:$O,3+MONTH(G$4),FALSE)</f>
        <v>0</v>
      </c>
      <c r="H20" s="3">
        <f>VLOOKUP($B20,bal!$A:$O,3+MONTH(H$4),FALSE)</f>
        <v>0</v>
      </c>
      <c r="I20" s="3">
        <f>VLOOKUP($B20,bal!$A:$O,3+MONTH(I$4),FALSE)</f>
        <v>0</v>
      </c>
      <c r="J20" s="3">
        <f>VLOOKUP($B20,bal!$A:$O,3+MONTH(J$4),FALSE)</f>
        <v>0</v>
      </c>
      <c r="K20" s="3">
        <f>VLOOKUP($B20,bal!$A:$O,3+MONTH(K$4),FALSE)</f>
        <v>0</v>
      </c>
      <c r="L20" s="3">
        <f>VLOOKUP($B20,bal!$A:$O,3+MONTH(L$4),FALSE)</f>
        <v>0</v>
      </c>
      <c r="M20" s="3">
        <f>VLOOKUP($B20,bal!$A:$O,3+MONTH(M$4),FALSE)</f>
        <v>0</v>
      </c>
      <c r="N20" s="3">
        <f>VLOOKUP($B20,bal!$A:$O,3+MONTH(N$4),FALSE)</f>
        <v>0</v>
      </c>
      <c r="O20" s="3">
        <f>VLOOKUP($B20,bal!$A:$O,3+MONTH(O$4),FALSE)</f>
        <v>0</v>
      </c>
    </row>
    <row r="21" spans="2:15" x14ac:dyDescent="0.2">
      <c r="B21" s="10">
        <v>1479</v>
      </c>
      <c r="C21" s="3">
        <f>VLOOKUP($B21,bal!$A:$O,3,FALSE)</f>
        <v>0</v>
      </c>
      <c r="D21" s="3">
        <f>VLOOKUP($B21,bal!$A:$O,3+MONTH(D$4),FALSE)</f>
        <v>0</v>
      </c>
      <c r="E21" s="3">
        <f>VLOOKUP($B21,bal!$A:$O,3+MONTH(E$4),FALSE)</f>
        <v>0</v>
      </c>
      <c r="F21" s="3">
        <f>VLOOKUP($B21,bal!$A:$O,3+MONTH(F$4),FALSE)</f>
        <v>0</v>
      </c>
      <c r="G21" s="3">
        <f>VLOOKUP($B21,bal!$A:$O,3+MONTH(G$4),FALSE)</f>
        <v>0</v>
      </c>
      <c r="H21" s="3">
        <f>VLOOKUP($B21,bal!$A:$O,3+MONTH(H$4),FALSE)</f>
        <v>0</v>
      </c>
      <c r="I21" s="3">
        <f>VLOOKUP($B21,bal!$A:$O,3+MONTH(I$4),FALSE)</f>
        <v>0</v>
      </c>
      <c r="J21" s="3">
        <f>VLOOKUP($B21,bal!$A:$O,3+MONTH(J$4),FALSE)</f>
        <v>0</v>
      </c>
      <c r="K21" s="3">
        <f>VLOOKUP($B21,bal!$A:$O,3+MONTH(K$4),FALSE)</f>
        <v>0</v>
      </c>
      <c r="L21" s="3">
        <f>VLOOKUP($B21,bal!$A:$O,3+MONTH(L$4),FALSE)</f>
        <v>0</v>
      </c>
      <c r="M21" s="3">
        <f>VLOOKUP($B21,bal!$A:$O,3+MONTH(M$4),FALSE)</f>
        <v>0</v>
      </c>
      <c r="N21" s="3">
        <f>VLOOKUP($B21,bal!$A:$O,3+MONTH(N$4),FALSE)</f>
        <v>0</v>
      </c>
      <c r="O21" s="3">
        <f>VLOOKUP($B21,bal!$A:$O,3+MONTH(O$4),FALSE)</f>
        <v>0</v>
      </c>
    </row>
    <row r="22" spans="2:15" x14ac:dyDescent="0.2">
      <c r="B22" s="10">
        <v>1481</v>
      </c>
      <c r="C22" s="3">
        <f>VLOOKUP($B22,bal!$A:$O,3,FALSE)</f>
        <v>0</v>
      </c>
      <c r="D22" s="3">
        <f>VLOOKUP($B22,bal!$A:$O,3+MONTH(D$4),FALSE)</f>
        <v>0</v>
      </c>
      <c r="E22" s="3">
        <f>VLOOKUP($B22,bal!$A:$O,3+MONTH(E$4),FALSE)</f>
        <v>0</v>
      </c>
      <c r="F22" s="3">
        <f>VLOOKUP($B22,bal!$A:$O,3+MONTH(F$4),FALSE)</f>
        <v>0</v>
      </c>
      <c r="G22" s="3">
        <f>VLOOKUP($B22,bal!$A:$O,3+MONTH(G$4),FALSE)</f>
        <v>0</v>
      </c>
      <c r="H22" s="3">
        <f>VLOOKUP($B22,bal!$A:$O,3+MONTH(H$4),FALSE)</f>
        <v>0</v>
      </c>
      <c r="I22" s="3">
        <f>VLOOKUP($B22,bal!$A:$O,3+MONTH(I$4),FALSE)</f>
        <v>0</v>
      </c>
      <c r="J22" s="3">
        <f>VLOOKUP($B22,bal!$A:$O,3+MONTH(J$4),FALSE)</f>
        <v>0</v>
      </c>
      <c r="K22" s="3">
        <f>VLOOKUP($B22,bal!$A:$O,3+MONTH(K$4),FALSE)</f>
        <v>0</v>
      </c>
      <c r="L22" s="3">
        <f>VLOOKUP($B22,bal!$A:$O,3+MONTH(L$4),FALSE)</f>
        <v>0</v>
      </c>
      <c r="M22" s="3">
        <f>VLOOKUP($B22,bal!$A:$O,3+MONTH(M$4),FALSE)</f>
        <v>0</v>
      </c>
      <c r="N22" s="3">
        <f>VLOOKUP($B22,bal!$A:$O,3+MONTH(N$4),FALSE)</f>
        <v>0</v>
      </c>
      <c r="O22" s="3">
        <f>VLOOKUP($B22,bal!$A:$O,3+MONTH(O$4),FALSE)</f>
        <v>0</v>
      </c>
    </row>
    <row r="23" spans="2:15" x14ac:dyDescent="0.2">
      <c r="B23" s="10">
        <v>1483</v>
      </c>
      <c r="C23" s="3">
        <f>VLOOKUP($B23,bal!$A:$O,3,FALSE)</f>
        <v>0</v>
      </c>
      <c r="D23" s="3">
        <f>VLOOKUP($B23,bal!$A:$O,3+MONTH(D$4),FALSE)</f>
        <v>0</v>
      </c>
      <c r="E23" s="3">
        <f>VLOOKUP($B23,bal!$A:$O,3+MONTH(E$4),FALSE)</f>
        <v>0</v>
      </c>
      <c r="F23" s="3">
        <f>VLOOKUP($B23,bal!$A:$O,3+MONTH(F$4),FALSE)</f>
        <v>0</v>
      </c>
      <c r="G23" s="3">
        <f>VLOOKUP($B23,bal!$A:$O,3+MONTH(G$4),FALSE)</f>
        <v>0</v>
      </c>
      <c r="H23" s="3">
        <f>VLOOKUP($B23,bal!$A:$O,3+MONTH(H$4),FALSE)</f>
        <v>0</v>
      </c>
      <c r="I23" s="3">
        <f>VLOOKUP($B23,bal!$A:$O,3+MONTH(I$4),FALSE)</f>
        <v>0</v>
      </c>
      <c r="J23" s="3">
        <f>VLOOKUP($B23,bal!$A:$O,3+MONTH(J$4),FALSE)</f>
        <v>0</v>
      </c>
      <c r="K23" s="3">
        <f>VLOOKUP($B23,bal!$A:$O,3+MONTH(K$4),FALSE)</f>
        <v>0</v>
      </c>
      <c r="L23" s="3">
        <f>VLOOKUP($B23,bal!$A:$O,3+MONTH(L$4),FALSE)</f>
        <v>0</v>
      </c>
      <c r="M23" s="3">
        <f>VLOOKUP($B23,bal!$A:$O,3+MONTH(M$4),FALSE)</f>
        <v>0</v>
      </c>
      <c r="N23" s="3">
        <f>VLOOKUP($B23,bal!$A:$O,3+MONTH(N$4),FALSE)</f>
        <v>0</v>
      </c>
      <c r="O23" s="3">
        <f>VLOOKUP($B23,bal!$A:$O,3+MONTH(O$4),FALSE)</f>
        <v>0</v>
      </c>
    </row>
    <row r="24" spans="2:15" x14ac:dyDescent="0.2">
      <c r="B24" s="10">
        <v>1449</v>
      </c>
      <c r="C24" s="3">
        <f>VLOOKUP($B24,bal!$A:$O,3,FALSE)</f>
        <v>4.95</v>
      </c>
      <c r="D24" s="3">
        <f>VLOOKUP($B24,bal!$A:$O,3+MONTH(D$4),FALSE)</f>
        <v>4.95</v>
      </c>
      <c r="E24" s="3">
        <f>VLOOKUP($B24,bal!$A:$O,3+MONTH(E$4),FALSE)</f>
        <v>4.95</v>
      </c>
      <c r="F24" s="3">
        <f>VLOOKUP($B24,bal!$A:$O,3+MONTH(F$4),FALSE)</f>
        <v>4.95</v>
      </c>
      <c r="G24" s="3">
        <f>VLOOKUP($B24,bal!$A:$O,3+MONTH(G$4),FALSE)</f>
        <v>4.95</v>
      </c>
      <c r="H24" s="3">
        <f>VLOOKUP($B24,bal!$A:$O,3+MONTH(H$4),FALSE)</f>
        <v>4.95</v>
      </c>
      <c r="I24" s="3">
        <f>VLOOKUP($B24,bal!$A:$O,3+MONTH(I$4),FALSE)</f>
        <v>4.95</v>
      </c>
      <c r="J24" s="3">
        <f>VLOOKUP($B24,bal!$A:$O,3+MONTH(J$4),FALSE)</f>
        <v>4.95</v>
      </c>
      <c r="K24" s="3">
        <f>VLOOKUP($B24,bal!$A:$O,3+MONTH(K$4),FALSE)</f>
        <v>4.95</v>
      </c>
      <c r="L24" s="3">
        <f>VLOOKUP($B24,bal!$A:$O,3+MONTH(L$4),FALSE)</f>
        <v>4.95</v>
      </c>
      <c r="M24" s="3">
        <f>VLOOKUP($B24,bal!$A:$O,3+MONTH(M$4),FALSE)</f>
        <v>4.95</v>
      </c>
      <c r="N24" s="3">
        <f>VLOOKUP($B24,bal!$A:$O,3+MONTH(N$4),FALSE)</f>
        <v>4.95</v>
      </c>
      <c r="O24" s="3">
        <f>VLOOKUP($B24,bal!$A:$O,3+MONTH(O$4),FALSE)</f>
        <v>4.95</v>
      </c>
    </row>
    <row r="25" spans="2:15" x14ac:dyDescent="0.2">
      <c r="B25" s="10">
        <v>1450</v>
      </c>
      <c r="C25" s="3">
        <f>VLOOKUP($B25,bal!$A:$O,3,FALSE)</f>
        <v>37684.339999999997</v>
      </c>
      <c r="D25" s="3">
        <f>VLOOKUP($B25,bal!$A:$O,3+MONTH(D$4),FALSE)</f>
        <v>38591.46</v>
      </c>
      <c r="E25" s="3">
        <f>VLOOKUP($B25,bal!$A:$O,3+MONTH(E$4),FALSE)</f>
        <v>40859.08</v>
      </c>
      <c r="F25" s="3">
        <f>VLOOKUP($B25,bal!$A:$O,3+MONTH(F$4),FALSE)</f>
        <v>42733.41</v>
      </c>
      <c r="G25" s="3">
        <f>VLOOKUP($B25,bal!$A:$O,3+MONTH(G$4),FALSE)</f>
        <v>45183.12</v>
      </c>
      <c r="H25" s="3">
        <f>VLOOKUP($B25,bal!$A:$O,3+MONTH(H$4),FALSE)</f>
        <v>47350.91</v>
      </c>
      <c r="I25" s="3">
        <f>VLOOKUP($B25,bal!$A:$O,3+MONTH(I$4),FALSE)</f>
        <v>49478.95</v>
      </c>
      <c r="J25" s="3">
        <f>VLOOKUP($B25,bal!$A:$O,3+MONTH(J$4),FALSE)</f>
        <v>51395.41</v>
      </c>
      <c r="K25" s="3">
        <f>VLOOKUP($B25,bal!$A:$O,3+MONTH(K$4),FALSE)</f>
        <v>53976.9</v>
      </c>
      <c r="L25" s="3">
        <f>VLOOKUP($B25,bal!$A:$O,3+MONTH(L$4),FALSE)</f>
        <v>56755.87</v>
      </c>
      <c r="M25" s="3">
        <f>VLOOKUP($B25,bal!$A:$O,3+MONTH(M$4),FALSE)</f>
        <v>55176.46</v>
      </c>
      <c r="N25" s="3">
        <f>VLOOKUP($B25,bal!$A:$O,3+MONTH(N$4),FALSE)</f>
        <v>57492.68</v>
      </c>
      <c r="O25" s="3">
        <f>VLOOKUP($B25,bal!$A:$O,3+MONTH(O$4),FALSE)</f>
        <v>61572.38</v>
      </c>
    </row>
    <row r="26" spans="2:15" x14ac:dyDescent="0.2">
      <c r="B26" s="10">
        <v>1451</v>
      </c>
      <c r="C26" s="3">
        <f>VLOOKUP($B26,bal!$A:$O,3,FALSE)</f>
        <v>2839.24</v>
      </c>
      <c r="D26" s="3">
        <f>VLOOKUP($B26,bal!$A:$O,3+MONTH(D$4),FALSE)</f>
        <v>2480.59</v>
      </c>
      <c r="E26" s="3">
        <f>VLOOKUP($B26,bal!$A:$O,3+MONTH(E$4),FALSE)</f>
        <v>2484.21</v>
      </c>
      <c r="F26" s="3">
        <f>VLOOKUP($B26,bal!$A:$O,3+MONTH(F$4),FALSE)</f>
        <v>1540.12</v>
      </c>
      <c r="G26" s="3">
        <f>VLOOKUP($B26,bal!$A:$O,3+MONTH(G$4),FALSE)</f>
        <v>1281.21</v>
      </c>
      <c r="H26" s="3">
        <f>VLOOKUP($B26,bal!$A:$O,3+MONTH(H$4),FALSE)</f>
        <v>1239.29</v>
      </c>
      <c r="I26" s="3">
        <f>VLOOKUP($B26,bal!$A:$O,3+MONTH(I$4),FALSE)</f>
        <v>1257.29</v>
      </c>
      <c r="J26" s="3">
        <f>VLOOKUP($B26,bal!$A:$O,3+MONTH(J$4),FALSE)</f>
        <v>1019.36</v>
      </c>
      <c r="K26" s="3">
        <f>VLOOKUP($B26,bal!$A:$O,3+MONTH(K$4),FALSE)</f>
        <v>1034.58</v>
      </c>
      <c r="L26" s="3">
        <f>VLOOKUP($B26,bal!$A:$O,3+MONTH(L$4),FALSE)</f>
        <v>1039.8900000000001</v>
      </c>
      <c r="M26" s="3">
        <f>VLOOKUP($B26,bal!$A:$O,3+MONTH(M$4),FALSE)</f>
        <v>911.95</v>
      </c>
      <c r="N26" s="3">
        <f>VLOOKUP($B26,bal!$A:$O,3+MONTH(N$4),FALSE)</f>
        <v>939.72</v>
      </c>
      <c r="O26" s="3">
        <f>VLOOKUP($B26,bal!$A:$O,3+MONTH(O$4),FALSE)</f>
        <v>982.48</v>
      </c>
    </row>
    <row r="27" spans="2:15" x14ac:dyDescent="0.2">
      <c r="B27" s="10">
        <v>1452</v>
      </c>
      <c r="C27" s="3">
        <f>VLOOKUP($B27,bal!$A:$O,3,FALSE)</f>
        <v>101175.69</v>
      </c>
      <c r="D27" s="3">
        <f>VLOOKUP($B27,bal!$A:$O,3+MONTH(D$4),FALSE)</f>
        <v>102340.91</v>
      </c>
      <c r="E27" s="3">
        <f>VLOOKUP($B27,bal!$A:$O,3+MONTH(E$4),FALSE)</f>
        <v>105496.49</v>
      </c>
      <c r="F27" s="3">
        <f>VLOOKUP($B27,bal!$A:$O,3+MONTH(F$4),FALSE)</f>
        <v>108315.17</v>
      </c>
      <c r="G27" s="3">
        <f>VLOOKUP($B27,bal!$A:$O,3+MONTH(G$4),FALSE)</f>
        <v>106906.78</v>
      </c>
      <c r="H27" s="3">
        <f>VLOOKUP($B27,bal!$A:$O,3+MONTH(H$4),FALSE)</f>
        <v>112004.21</v>
      </c>
      <c r="I27" s="3">
        <f>VLOOKUP($B27,bal!$A:$O,3+MONTH(I$4),FALSE)</f>
        <v>116255.8</v>
      </c>
      <c r="J27" s="3">
        <f>VLOOKUP($B27,bal!$A:$O,3+MONTH(J$4),FALSE)</f>
        <v>119848.26</v>
      </c>
      <c r="K27" s="3">
        <f>VLOOKUP($B27,bal!$A:$O,3+MONTH(K$4),FALSE)</f>
        <v>124418.81</v>
      </c>
      <c r="L27" s="3">
        <f>VLOOKUP($B27,bal!$A:$O,3+MONTH(L$4),FALSE)</f>
        <v>128277.75999999999</v>
      </c>
      <c r="M27" s="3">
        <f>VLOOKUP($B27,bal!$A:$O,3+MONTH(M$4),FALSE)</f>
        <v>111654.3</v>
      </c>
      <c r="N27" s="3">
        <f>VLOOKUP($B27,bal!$A:$O,3+MONTH(N$4),FALSE)</f>
        <v>118068.88</v>
      </c>
      <c r="O27" s="3">
        <f>VLOOKUP($B27,bal!$A:$O,3+MONTH(O$4),FALSE)</f>
        <v>114595.52</v>
      </c>
    </row>
    <row r="28" spans="2:15" x14ac:dyDescent="0.2">
      <c r="B28" s="10">
        <v>1456</v>
      </c>
      <c r="C28" s="3">
        <f>VLOOKUP($B28,bal!$A:$O,3,FALSE)</f>
        <v>0</v>
      </c>
      <c r="D28" s="3">
        <f>VLOOKUP($B28,bal!$A:$O,3+MONTH(D$4),FALSE)</f>
        <v>0</v>
      </c>
      <c r="E28" s="3">
        <f>VLOOKUP($B28,bal!$A:$O,3+MONTH(E$4),FALSE)</f>
        <v>0</v>
      </c>
      <c r="F28" s="3">
        <f>VLOOKUP($B28,bal!$A:$O,3+MONTH(F$4),FALSE)</f>
        <v>0</v>
      </c>
      <c r="G28" s="3">
        <f>VLOOKUP($B28,bal!$A:$O,3+MONTH(G$4),FALSE)</f>
        <v>0</v>
      </c>
      <c r="H28" s="3">
        <f>VLOOKUP($B28,bal!$A:$O,3+MONTH(H$4),FALSE)</f>
        <v>0</v>
      </c>
      <c r="I28" s="3">
        <f>VLOOKUP($B28,bal!$A:$O,3+MONTH(I$4),FALSE)</f>
        <v>0</v>
      </c>
      <c r="J28" s="3">
        <f>VLOOKUP($B28,bal!$A:$O,3+MONTH(J$4),FALSE)</f>
        <v>0</v>
      </c>
      <c r="K28" s="3">
        <f>VLOOKUP($B28,bal!$A:$O,3+MONTH(K$4),FALSE)</f>
        <v>0</v>
      </c>
      <c r="L28" s="3">
        <f>VLOOKUP($B28,bal!$A:$O,3+MONTH(L$4),FALSE)</f>
        <v>0</v>
      </c>
      <c r="M28" s="3">
        <f>VLOOKUP($B28,bal!$A:$O,3+MONTH(M$4),FALSE)</f>
        <v>0</v>
      </c>
      <c r="N28" s="3">
        <f>VLOOKUP($B28,bal!$A:$O,3+MONTH(N$4),FALSE)</f>
        <v>0</v>
      </c>
      <c r="O28" s="3">
        <f>VLOOKUP($B28,bal!$A:$O,3+MONTH(O$4),FALSE)</f>
        <v>0</v>
      </c>
    </row>
    <row r="29" spans="2:15" x14ac:dyDescent="0.2">
      <c r="B29" s="10">
        <v>1457</v>
      </c>
      <c r="C29" s="3">
        <f>VLOOKUP($B29,bal!$A:$O,3,FALSE)</f>
        <v>0</v>
      </c>
      <c r="D29" s="3">
        <f>VLOOKUP($B29,bal!$A:$O,3+MONTH(D$4),FALSE)</f>
        <v>0</v>
      </c>
      <c r="E29" s="3">
        <f>VLOOKUP($B29,bal!$A:$O,3+MONTH(E$4),FALSE)</f>
        <v>0</v>
      </c>
      <c r="F29" s="3">
        <f>VLOOKUP($B29,bal!$A:$O,3+MONTH(F$4),FALSE)</f>
        <v>0</v>
      </c>
      <c r="G29" s="3">
        <f>VLOOKUP($B29,bal!$A:$O,3+MONTH(G$4),FALSE)</f>
        <v>0</v>
      </c>
      <c r="H29" s="3">
        <f>VLOOKUP($B29,bal!$A:$O,3+MONTH(H$4),FALSE)</f>
        <v>0</v>
      </c>
      <c r="I29" s="3">
        <f>VLOOKUP($B29,bal!$A:$O,3+MONTH(I$4),FALSE)</f>
        <v>0</v>
      </c>
      <c r="J29" s="3">
        <f>VLOOKUP($B29,bal!$A:$O,3+MONTH(J$4),FALSE)</f>
        <v>0</v>
      </c>
      <c r="K29" s="3">
        <f>VLOOKUP($B29,bal!$A:$O,3+MONTH(K$4),FALSE)</f>
        <v>0</v>
      </c>
      <c r="L29" s="3">
        <f>VLOOKUP($B29,bal!$A:$O,3+MONTH(L$4),FALSE)</f>
        <v>0</v>
      </c>
      <c r="M29" s="3">
        <f>VLOOKUP($B29,bal!$A:$O,3+MONTH(M$4),FALSE)</f>
        <v>0</v>
      </c>
      <c r="N29" s="3">
        <f>VLOOKUP($B29,bal!$A:$O,3+MONTH(N$4),FALSE)</f>
        <v>0</v>
      </c>
      <c r="O29" s="3">
        <f>VLOOKUP($B29,bal!$A:$O,3+MONTH(O$4),FALSE)</f>
        <v>0</v>
      </c>
    </row>
    <row r="30" spans="2:15" x14ac:dyDescent="0.2">
      <c r="B30" s="10">
        <v>1458</v>
      </c>
      <c r="C30" s="3">
        <f>VLOOKUP($B30,bal!$A:$O,3,FALSE)</f>
        <v>0</v>
      </c>
      <c r="D30" s="3">
        <f>VLOOKUP($B30,bal!$A:$O,3+MONTH(D$4),FALSE)</f>
        <v>0</v>
      </c>
      <c r="E30" s="3">
        <f>VLOOKUP($B30,bal!$A:$O,3+MONTH(E$4),FALSE)</f>
        <v>0</v>
      </c>
      <c r="F30" s="3">
        <f>VLOOKUP($B30,bal!$A:$O,3+MONTH(F$4),FALSE)</f>
        <v>0</v>
      </c>
      <c r="G30" s="3">
        <f>VLOOKUP($B30,bal!$A:$O,3+MONTH(G$4),FALSE)</f>
        <v>0</v>
      </c>
      <c r="H30" s="3">
        <f>VLOOKUP($B30,bal!$A:$O,3+MONTH(H$4),FALSE)</f>
        <v>0</v>
      </c>
      <c r="I30" s="3">
        <f>VLOOKUP($B30,bal!$A:$O,3+MONTH(I$4),FALSE)</f>
        <v>0</v>
      </c>
      <c r="J30" s="3">
        <f>VLOOKUP($B30,bal!$A:$O,3+MONTH(J$4),FALSE)</f>
        <v>0</v>
      </c>
      <c r="K30" s="3">
        <f>VLOOKUP($B30,bal!$A:$O,3+MONTH(K$4),FALSE)</f>
        <v>0</v>
      </c>
      <c r="L30" s="3">
        <f>VLOOKUP($B30,bal!$A:$O,3+MONTH(L$4),FALSE)</f>
        <v>0</v>
      </c>
      <c r="M30" s="3">
        <f>VLOOKUP($B30,bal!$A:$O,3+MONTH(M$4),FALSE)</f>
        <v>0.09</v>
      </c>
      <c r="N30" s="3">
        <f>VLOOKUP($B30,bal!$A:$O,3+MONTH(N$4),FALSE)</f>
        <v>13.84</v>
      </c>
      <c r="O30" s="3">
        <f>VLOOKUP($B30,bal!$A:$O,3+MONTH(O$4),FALSE)</f>
        <v>36.049999999999997</v>
      </c>
    </row>
    <row r="31" spans="2:15" x14ac:dyDescent="0.2">
      <c r="B31" s="10">
        <v>1459</v>
      </c>
      <c r="C31" s="3">
        <f>VLOOKUP($B31,bal!$A:$O,3,FALSE)</f>
        <v>0</v>
      </c>
      <c r="D31" s="3">
        <f>VLOOKUP($B31,bal!$A:$O,3+MONTH(D$4),FALSE)</f>
        <v>0</v>
      </c>
      <c r="E31" s="3">
        <f>VLOOKUP($B31,bal!$A:$O,3+MONTH(E$4),FALSE)</f>
        <v>0</v>
      </c>
      <c r="F31" s="3">
        <f>VLOOKUP($B31,bal!$A:$O,3+MONTH(F$4),FALSE)</f>
        <v>0</v>
      </c>
      <c r="G31" s="3">
        <f>VLOOKUP($B31,bal!$A:$O,3+MONTH(G$4),FALSE)</f>
        <v>0</v>
      </c>
      <c r="H31" s="3">
        <f>VLOOKUP($B31,bal!$A:$O,3+MONTH(H$4),FALSE)</f>
        <v>0</v>
      </c>
      <c r="I31" s="3">
        <f>VLOOKUP($B31,bal!$A:$O,3+MONTH(I$4),FALSE)</f>
        <v>0</v>
      </c>
      <c r="J31" s="3">
        <f>VLOOKUP($B31,bal!$A:$O,3+MONTH(J$4),FALSE)</f>
        <v>0</v>
      </c>
      <c r="K31" s="3">
        <f>VLOOKUP($B31,bal!$A:$O,3+MONTH(K$4),FALSE)</f>
        <v>0</v>
      </c>
      <c r="L31" s="3">
        <f>VLOOKUP($B31,bal!$A:$O,3+MONTH(L$4),FALSE)</f>
        <v>0</v>
      </c>
      <c r="M31" s="3">
        <f>VLOOKUP($B31,bal!$A:$O,3+MONTH(M$4),FALSE)</f>
        <v>0</v>
      </c>
      <c r="N31" s="3">
        <f>VLOOKUP($B31,bal!$A:$O,3+MONTH(N$4),FALSE)</f>
        <v>0</v>
      </c>
      <c r="O31" s="3">
        <f>VLOOKUP($B31,bal!$A:$O,3+MONTH(O$4),FALSE)</f>
        <v>0</v>
      </c>
    </row>
    <row r="32" spans="2:15" x14ac:dyDescent="0.2">
      <c r="B32" s="10">
        <v>1460</v>
      </c>
      <c r="C32" s="3">
        <f>VLOOKUP($B32,bal!$A:$O,3,FALSE)</f>
        <v>0</v>
      </c>
      <c r="D32" s="3">
        <f>VLOOKUP($B32,bal!$A:$O,3+MONTH(D$4),FALSE)</f>
        <v>0</v>
      </c>
      <c r="E32" s="3">
        <f>VLOOKUP($B32,bal!$A:$O,3+MONTH(E$4),FALSE)</f>
        <v>0</v>
      </c>
      <c r="F32" s="3">
        <f>VLOOKUP($B32,bal!$A:$O,3+MONTH(F$4),FALSE)</f>
        <v>0</v>
      </c>
      <c r="G32" s="3">
        <f>VLOOKUP($B32,bal!$A:$O,3+MONTH(G$4),FALSE)</f>
        <v>0</v>
      </c>
      <c r="H32" s="3">
        <f>VLOOKUP($B32,bal!$A:$O,3+MONTH(H$4),FALSE)</f>
        <v>0</v>
      </c>
      <c r="I32" s="3">
        <f>VLOOKUP($B32,bal!$A:$O,3+MONTH(I$4),FALSE)</f>
        <v>3.4</v>
      </c>
      <c r="J32" s="3">
        <f>VLOOKUP($B32,bal!$A:$O,3+MONTH(J$4),FALSE)</f>
        <v>8.82</v>
      </c>
      <c r="K32" s="3">
        <f>VLOOKUP($B32,bal!$A:$O,3+MONTH(K$4),FALSE)</f>
        <v>21.77</v>
      </c>
      <c r="L32" s="3">
        <f>VLOOKUP($B32,bal!$A:$O,3+MONTH(L$4),FALSE)</f>
        <v>32.89</v>
      </c>
      <c r="M32" s="3">
        <f>VLOOKUP($B32,bal!$A:$O,3+MONTH(M$4),FALSE)</f>
        <v>48.28</v>
      </c>
      <c r="N32" s="3">
        <f>VLOOKUP($B32,bal!$A:$O,3+MONTH(N$4),FALSE)</f>
        <v>70.83</v>
      </c>
      <c r="O32" s="3">
        <f>VLOOKUP($B32,bal!$A:$O,3+MONTH(O$4),FALSE)</f>
        <v>100.17</v>
      </c>
    </row>
    <row r="33" spans="2:15" x14ac:dyDescent="0.2">
      <c r="B33" s="10">
        <v>1464</v>
      </c>
      <c r="C33" s="3">
        <f>VLOOKUP($B33,bal!$A:$O,3,FALSE)</f>
        <v>0</v>
      </c>
      <c r="D33" s="3">
        <f>VLOOKUP($B33,bal!$A:$O,3+MONTH(D$4),FALSE)</f>
        <v>0</v>
      </c>
      <c r="E33" s="3">
        <f>VLOOKUP($B33,bal!$A:$O,3+MONTH(E$4),FALSE)</f>
        <v>0</v>
      </c>
      <c r="F33" s="3">
        <f>VLOOKUP($B33,bal!$A:$O,3+MONTH(F$4),FALSE)</f>
        <v>0</v>
      </c>
      <c r="G33" s="3">
        <f>VLOOKUP($B33,bal!$A:$O,3+MONTH(G$4),FALSE)</f>
        <v>0</v>
      </c>
      <c r="H33" s="3">
        <f>VLOOKUP($B33,bal!$A:$O,3+MONTH(H$4),FALSE)</f>
        <v>0</v>
      </c>
      <c r="I33" s="3">
        <f>VLOOKUP($B33,bal!$A:$O,3+MONTH(I$4),FALSE)</f>
        <v>0</v>
      </c>
      <c r="J33" s="3">
        <f>VLOOKUP($B33,bal!$A:$O,3+MONTH(J$4),FALSE)</f>
        <v>0</v>
      </c>
      <c r="K33" s="3">
        <f>VLOOKUP($B33,bal!$A:$O,3+MONTH(K$4),FALSE)</f>
        <v>0</v>
      </c>
      <c r="L33" s="3">
        <f>VLOOKUP($B33,bal!$A:$O,3+MONTH(L$4),FALSE)</f>
        <v>0</v>
      </c>
      <c r="M33" s="3">
        <f>VLOOKUP($B33,bal!$A:$O,3+MONTH(M$4),FALSE)</f>
        <v>0</v>
      </c>
      <c r="N33" s="3">
        <f>VLOOKUP($B33,bal!$A:$O,3+MONTH(N$4),FALSE)</f>
        <v>0</v>
      </c>
      <c r="O33" s="3">
        <f>VLOOKUP($B33,bal!$A:$O,3+MONTH(O$4),FALSE)</f>
        <v>0</v>
      </c>
    </row>
    <row r="34" spans="2:15" x14ac:dyDescent="0.2">
      <c r="B34" s="10">
        <v>1465</v>
      </c>
      <c r="C34" s="3">
        <f>VLOOKUP($B34,bal!$A:$O,3,FALSE)</f>
        <v>0</v>
      </c>
      <c r="D34" s="3">
        <f>VLOOKUP($B34,bal!$A:$O,3+MONTH(D$4),FALSE)</f>
        <v>0</v>
      </c>
      <c r="E34" s="3">
        <f>VLOOKUP($B34,bal!$A:$O,3+MONTH(E$4),FALSE)</f>
        <v>0</v>
      </c>
      <c r="F34" s="3">
        <f>VLOOKUP($B34,bal!$A:$O,3+MONTH(F$4),FALSE)</f>
        <v>0</v>
      </c>
      <c r="G34" s="3">
        <f>VLOOKUP($B34,bal!$A:$O,3+MONTH(G$4),FALSE)</f>
        <v>0</v>
      </c>
      <c r="H34" s="3">
        <f>VLOOKUP($B34,bal!$A:$O,3+MONTH(H$4),FALSE)</f>
        <v>0</v>
      </c>
      <c r="I34" s="3">
        <f>VLOOKUP($B34,bal!$A:$O,3+MONTH(I$4),FALSE)</f>
        <v>0</v>
      </c>
      <c r="J34" s="3">
        <f>VLOOKUP($B34,bal!$A:$O,3+MONTH(J$4),FALSE)</f>
        <v>0</v>
      </c>
      <c r="K34" s="3">
        <f>VLOOKUP($B34,bal!$A:$O,3+MONTH(K$4),FALSE)</f>
        <v>0</v>
      </c>
      <c r="L34" s="3">
        <f>VLOOKUP($B34,bal!$A:$O,3+MONTH(L$4),FALSE)</f>
        <v>0</v>
      </c>
      <c r="M34" s="3">
        <f>VLOOKUP($B34,bal!$A:$O,3+MONTH(M$4),FALSE)</f>
        <v>0</v>
      </c>
      <c r="N34" s="3">
        <f>VLOOKUP($B34,bal!$A:$O,3+MONTH(N$4),FALSE)</f>
        <v>0</v>
      </c>
      <c r="O34" s="3">
        <f>VLOOKUP($B34,bal!$A:$O,3+MONTH(O$4),FALSE)</f>
        <v>0</v>
      </c>
    </row>
    <row r="35" spans="2:15" x14ac:dyDescent="0.2">
      <c r="B35" s="10">
        <v>1466</v>
      </c>
      <c r="C35" s="3">
        <f>VLOOKUP($B35,bal!$A:$O,3,FALSE)</f>
        <v>0</v>
      </c>
      <c r="D35" s="3">
        <f>VLOOKUP($B35,bal!$A:$O,3+MONTH(D$4),FALSE)</f>
        <v>0</v>
      </c>
      <c r="E35" s="3">
        <f>VLOOKUP($B35,bal!$A:$O,3+MONTH(E$4),FALSE)</f>
        <v>11.56</v>
      </c>
      <c r="F35" s="3">
        <f>VLOOKUP($B35,bal!$A:$O,3+MONTH(F$4),FALSE)</f>
        <v>27.86</v>
      </c>
      <c r="G35" s="3">
        <f>VLOOKUP($B35,bal!$A:$O,3+MONTH(G$4),FALSE)</f>
        <v>44.36</v>
      </c>
      <c r="H35" s="3">
        <f>VLOOKUP($B35,bal!$A:$O,3+MONTH(H$4),FALSE)</f>
        <v>62.18</v>
      </c>
      <c r="I35" s="3">
        <f>VLOOKUP($B35,bal!$A:$O,3+MONTH(I$4),FALSE)</f>
        <v>79.12</v>
      </c>
      <c r="J35" s="3">
        <f>VLOOKUP($B35,bal!$A:$O,3+MONTH(J$4),FALSE)</f>
        <v>96.63</v>
      </c>
      <c r="K35" s="3">
        <f>VLOOKUP($B35,bal!$A:$O,3+MONTH(K$4),FALSE)</f>
        <v>114.02</v>
      </c>
      <c r="L35" s="3">
        <f>VLOOKUP($B35,bal!$A:$O,3+MONTH(L$4),FALSE)</f>
        <v>137.86000000000001</v>
      </c>
      <c r="M35" s="3">
        <f>VLOOKUP($B35,bal!$A:$O,3+MONTH(M$4),FALSE)</f>
        <v>163.21</v>
      </c>
      <c r="N35" s="3">
        <f>VLOOKUP($B35,bal!$A:$O,3+MONTH(N$4),FALSE)</f>
        <v>195.57</v>
      </c>
      <c r="O35" s="3">
        <f>VLOOKUP($B35,bal!$A:$O,3+MONTH(O$4),FALSE)</f>
        <v>73.790000000000006</v>
      </c>
    </row>
    <row r="36" spans="2:15" x14ac:dyDescent="0.2">
      <c r="B36" s="10">
        <v>1467</v>
      </c>
      <c r="C36" s="3">
        <f>VLOOKUP($B36,bal!$A:$O,3,FALSE)</f>
        <v>0</v>
      </c>
      <c r="D36" s="3">
        <f>VLOOKUP($B36,bal!$A:$O,3+MONTH(D$4),FALSE)</f>
        <v>0</v>
      </c>
      <c r="E36" s="3">
        <f>VLOOKUP($B36,bal!$A:$O,3+MONTH(E$4),FALSE)</f>
        <v>0</v>
      </c>
      <c r="F36" s="3">
        <f>VLOOKUP($B36,bal!$A:$O,3+MONTH(F$4),FALSE)</f>
        <v>0</v>
      </c>
      <c r="G36" s="3">
        <f>VLOOKUP($B36,bal!$A:$O,3+MONTH(G$4),FALSE)</f>
        <v>0</v>
      </c>
      <c r="H36" s="3">
        <f>VLOOKUP($B36,bal!$A:$O,3+MONTH(H$4),FALSE)</f>
        <v>0</v>
      </c>
      <c r="I36" s="3">
        <f>VLOOKUP($B36,bal!$A:$O,3+MONTH(I$4),FALSE)</f>
        <v>0</v>
      </c>
      <c r="J36" s="3">
        <f>VLOOKUP($B36,bal!$A:$O,3+MONTH(J$4),FALSE)</f>
        <v>0</v>
      </c>
      <c r="K36" s="3">
        <f>VLOOKUP($B36,bal!$A:$O,3+MONTH(K$4),FALSE)</f>
        <v>0</v>
      </c>
      <c r="L36" s="3">
        <f>VLOOKUP($B36,bal!$A:$O,3+MONTH(L$4),FALSE)</f>
        <v>0</v>
      </c>
      <c r="M36" s="3">
        <f>VLOOKUP($B36,bal!$A:$O,3+MONTH(M$4),FALSE)</f>
        <v>0</v>
      </c>
      <c r="N36" s="3">
        <f>VLOOKUP($B36,bal!$A:$O,3+MONTH(N$4),FALSE)</f>
        <v>0</v>
      </c>
      <c r="O36" s="3">
        <f>VLOOKUP($B36,bal!$A:$O,3+MONTH(O$4),FALSE)</f>
        <v>0</v>
      </c>
    </row>
    <row r="37" spans="2:15" x14ac:dyDescent="0.2">
      <c r="B37" s="10">
        <v>1468</v>
      </c>
      <c r="C37" s="3">
        <f>VLOOKUP($B37,bal!$A:$O,3,FALSE)</f>
        <v>0</v>
      </c>
      <c r="D37" s="3">
        <f>VLOOKUP($B37,bal!$A:$O,3+MONTH(D$4),FALSE)</f>
        <v>0</v>
      </c>
      <c r="E37" s="3">
        <f>VLOOKUP($B37,bal!$A:$O,3+MONTH(E$4),FALSE)</f>
        <v>0</v>
      </c>
      <c r="F37" s="3">
        <f>VLOOKUP($B37,bal!$A:$O,3+MONTH(F$4),FALSE)</f>
        <v>0</v>
      </c>
      <c r="G37" s="3">
        <f>VLOOKUP($B37,bal!$A:$O,3+MONTH(G$4),FALSE)</f>
        <v>0</v>
      </c>
      <c r="H37" s="3">
        <f>VLOOKUP($B37,bal!$A:$O,3+MONTH(H$4),FALSE)</f>
        <v>0</v>
      </c>
      <c r="I37" s="3">
        <f>VLOOKUP($B37,bal!$A:$O,3+MONTH(I$4),FALSE)</f>
        <v>0</v>
      </c>
      <c r="J37" s="3">
        <f>VLOOKUP($B37,bal!$A:$O,3+MONTH(J$4),FALSE)</f>
        <v>0</v>
      </c>
      <c r="K37" s="3">
        <f>VLOOKUP($B37,bal!$A:$O,3+MONTH(K$4),FALSE)</f>
        <v>47.25</v>
      </c>
      <c r="L37" s="3">
        <f>VLOOKUP($B37,bal!$A:$O,3+MONTH(L$4),FALSE)</f>
        <v>67.489999999999995</v>
      </c>
      <c r="M37" s="3">
        <f>VLOOKUP($B37,bal!$A:$O,3+MONTH(M$4),FALSE)</f>
        <v>151.08000000000001</v>
      </c>
      <c r="N37" s="3">
        <f>VLOOKUP($B37,bal!$A:$O,3+MONTH(N$4),FALSE)</f>
        <v>207.9</v>
      </c>
      <c r="O37" s="3">
        <f>VLOOKUP($B37,bal!$A:$O,3+MONTH(O$4),FALSE)</f>
        <v>230.99</v>
      </c>
    </row>
    <row r="38" spans="2:15" x14ac:dyDescent="0.2">
      <c r="B38" s="10">
        <v>1472</v>
      </c>
      <c r="C38" s="3">
        <f>VLOOKUP($B38,bal!$A:$O,3,FALSE)</f>
        <v>0</v>
      </c>
      <c r="D38" s="3">
        <f>VLOOKUP($B38,bal!$A:$O,3+MONTH(D$4),FALSE)</f>
        <v>0</v>
      </c>
      <c r="E38" s="3">
        <f>VLOOKUP($B38,bal!$A:$O,3+MONTH(E$4),FALSE)</f>
        <v>0</v>
      </c>
      <c r="F38" s="3">
        <f>VLOOKUP($B38,bal!$A:$O,3+MONTH(F$4),FALSE)</f>
        <v>0</v>
      </c>
      <c r="G38" s="3">
        <f>VLOOKUP($B38,bal!$A:$O,3+MONTH(G$4),FALSE)</f>
        <v>0</v>
      </c>
      <c r="H38" s="3">
        <f>VLOOKUP($B38,bal!$A:$O,3+MONTH(H$4),FALSE)</f>
        <v>0</v>
      </c>
      <c r="I38" s="3">
        <f>VLOOKUP($B38,bal!$A:$O,3+MONTH(I$4),FALSE)</f>
        <v>0</v>
      </c>
      <c r="J38" s="3">
        <f>VLOOKUP($B38,bal!$A:$O,3+MONTH(J$4),FALSE)</f>
        <v>0</v>
      </c>
      <c r="K38" s="3">
        <f>VLOOKUP($B38,bal!$A:$O,3+MONTH(K$4),FALSE)</f>
        <v>0</v>
      </c>
      <c r="L38" s="3">
        <f>VLOOKUP($B38,bal!$A:$O,3+MONTH(L$4),FALSE)</f>
        <v>0</v>
      </c>
      <c r="M38" s="3">
        <f>VLOOKUP($B38,bal!$A:$O,3+MONTH(M$4),FALSE)</f>
        <v>0</v>
      </c>
      <c r="N38" s="3">
        <f>VLOOKUP($B38,bal!$A:$O,3+MONTH(N$4),FALSE)</f>
        <v>0</v>
      </c>
      <c r="O38" s="3">
        <f>VLOOKUP($B38,bal!$A:$O,3+MONTH(O$4),FALSE)</f>
        <v>0</v>
      </c>
    </row>
    <row r="39" spans="2:15" x14ac:dyDescent="0.2">
      <c r="B39" s="10">
        <v>1485</v>
      </c>
      <c r="C39" s="3">
        <f>VLOOKUP($B39,bal!$A:$O,3,FALSE)</f>
        <v>0</v>
      </c>
      <c r="D39" s="3">
        <f>VLOOKUP($B39,bal!$A:$O,3+MONTH(D$4),FALSE)</f>
        <v>0</v>
      </c>
      <c r="E39" s="3">
        <f>VLOOKUP($B39,bal!$A:$O,3+MONTH(E$4),FALSE)</f>
        <v>0</v>
      </c>
      <c r="F39" s="3">
        <f>VLOOKUP($B39,bal!$A:$O,3+MONTH(F$4),FALSE)</f>
        <v>0</v>
      </c>
      <c r="G39" s="3">
        <f>VLOOKUP($B39,bal!$A:$O,3+MONTH(G$4),FALSE)</f>
        <v>0</v>
      </c>
      <c r="H39" s="3">
        <f>VLOOKUP($B39,bal!$A:$O,3+MONTH(H$4),FALSE)</f>
        <v>0</v>
      </c>
      <c r="I39" s="3">
        <f>VLOOKUP($B39,bal!$A:$O,3+MONTH(I$4),FALSE)</f>
        <v>0</v>
      </c>
      <c r="J39" s="3">
        <f>VLOOKUP($B39,bal!$A:$O,3+MONTH(J$4),FALSE)</f>
        <v>0</v>
      </c>
      <c r="K39" s="3">
        <f>VLOOKUP($B39,bal!$A:$O,3+MONTH(K$4),FALSE)</f>
        <v>0</v>
      </c>
      <c r="L39" s="3">
        <f>VLOOKUP($B39,bal!$A:$O,3+MONTH(L$4),FALSE)</f>
        <v>0</v>
      </c>
      <c r="M39" s="3">
        <f>VLOOKUP($B39,bal!$A:$O,3+MONTH(M$4),FALSE)</f>
        <v>0</v>
      </c>
      <c r="N39" s="3">
        <f>VLOOKUP($B39,bal!$A:$O,3+MONTH(N$4),FALSE)</f>
        <v>0</v>
      </c>
      <c r="O39" s="3">
        <f>VLOOKUP($B39,bal!$A:$O,3+MONTH(O$4),FALSE)</f>
        <v>0</v>
      </c>
    </row>
    <row r="40" spans="2:15" x14ac:dyDescent="0.2">
      <c r="B40" s="10">
        <v>1487</v>
      </c>
      <c r="C40" s="3">
        <f>VLOOKUP($B40,bal!$A:$O,3,FALSE)</f>
        <v>0</v>
      </c>
      <c r="D40" s="3">
        <f>VLOOKUP($B40,bal!$A:$O,3+MONTH(D$4),FALSE)</f>
        <v>0</v>
      </c>
      <c r="E40" s="3">
        <f>VLOOKUP($B40,bal!$A:$O,3+MONTH(E$4),FALSE)</f>
        <v>0</v>
      </c>
      <c r="F40" s="3">
        <f>VLOOKUP($B40,bal!$A:$O,3+MONTH(F$4),FALSE)</f>
        <v>0</v>
      </c>
      <c r="G40" s="3">
        <f>VLOOKUP($B40,bal!$A:$O,3+MONTH(G$4),FALSE)</f>
        <v>0</v>
      </c>
      <c r="H40" s="3">
        <f>VLOOKUP($B40,bal!$A:$O,3+MONTH(H$4),FALSE)</f>
        <v>0</v>
      </c>
      <c r="I40" s="3">
        <f>VLOOKUP($B40,bal!$A:$O,3+MONTH(I$4),FALSE)</f>
        <v>0</v>
      </c>
      <c r="J40" s="3">
        <f>VLOOKUP($B40,bal!$A:$O,3+MONTH(J$4),FALSE)</f>
        <v>0</v>
      </c>
      <c r="K40" s="3">
        <f>VLOOKUP($B40,bal!$A:$O,3+MONTH(K$4),FALSE)</f>
        <v>0</v>
      </c>
      <c r="L40" s="3">
        <f>VLOOKUP($B40,bal!$A:$O,3+MONTH(L$4),FALSE)</f>
        <v>0</v>
      </c>
      <c r="M40" s="3">
        <f>VLOOKUP($B40,bal!$A:$O,3+MONTH(M$4),FALSE)</f>
        <v>0</v>
      </c>
      <c r="N40" s="3">
        <f>VLOOKUP($B40,bal!$A:$O,3+MONTH(N$4),FALSE)</f>
        <v>0</v>
      </c>
      <c r="O40" s="3">
        <f>VLOOKUP($B40,bal!$A:$O,3+MONTH(O$4),FALSE)</f>
        <v>0</v>
      </c>
    </row>
    <row r="41" spans="2:15" x14ac:dyDescent="0.2">
      <c r="B41" s="10">
        <v>1489</v>
      </c>
      <c r="C41" s="3">
        <f>VLOOKUP($B41,bal!$A:$O,3,FALSE)</f>
        <v>0</v>
      </c>
      <c r="D41" s="3">
        <f>VLOOKUP($B41,bal!$A:$O,3+MONTH(D$4),FALSE)</f>
        <v>0</v>
      </c>
      <c r="E41" s="3">
        <f>VLOOKUP($B41,bal!$A:$O,3+MONTH(E$4),FALSE)</f>
        <v>0</v>
      </c>
      <c r="F41" s="3">
        <f>VLOOKUP($B41,bal!$A:$O,3+MONTH(F$4),FALSE)</f>
        <v>0</v>
      </c>
      <c r="G41" s="3">
        <f>VLOOKUP($B41,bal!$A:$O,3+MONTH(G$4),FALSE)</f>
        <v>0</v>
      </c>
      <c r="H41" s="3">
        <f>VLOOKUP($B41,bal!$A:$O,3+MONTH(H$4),FALSE)</f>
        <v>0</v>
      </c>
      <c r="I41" s="3">
        <f>VLOOKUP($B41,bal!$A:$O,3+MONTH(I$4),FALSE)</f>
        <v>0</v>
      </c>
      <c r="J41" s="3">
        <f>VLOOKUP($B41,bal!$A:$O,3+MONTH(J$4),FALSE)</f>
        <v>0</v>
      </c>
      <c r="K41" s="3">
        <f>VLOOKUP($B41,bal!$A:$O,3+MONTH(K$4),FALSE)</f>
        <v>0</v>
      </c>
      <c r="L41" s="3">
        <f>VLOOKUP($B41,bal!$A:$O,3+MONTH(L$4),FALSE)</f>
        <v>0</v>
      </c>
      <c r="M41" s="3">
        <f>VLOOKUP($B41,bal!$A:$O,3+MONTH(M$4),FALSE)</f>
        <v>0</v>
      </c>
      <c r="N41" s="3">
        <f>VLOOKUP($B41,bal!$A:$O,3+MONTH(N$4),FALSE)</f>
        <v>0</v>
      </c>
      <c r="O41" s="3">
        <f>VLOOKUP($B41,bal!$A:$O,3+MONTH(O$4),FALSE)</f>
        <v>0</v>
      </c>
    </row>
    <row r="42" spans="2:15" x14ac:dyDescent="0.2">
      <c r="D42" s="8">
        <f t="shared" ref="D42:O42" si="0">D5/-SUM(D6:D41)</f>
        <v>1.1147681130319782</v>
      </c>
      <c r="E42" s="8">
        <f t="shared" si="0"/>
        <v>0.90413973139594694</v>
      </c>
      <c r="F42" s="8">
        <f t="shared" si="0"/>
        <v>0.87837880302610327</v>
      </c>
      <c r="G42" s="8">
        <f t="shared" si="0"/>
        <v>0.85688778412407263</v>
      </c>
      <c r="H42" s="8">
        <f t="shared" si="0"/>
        <v>0.89578843502047178</v>
      </c>
      <c r="I42" s="8">
        <f t="shared" si="0"/>
        <v>0.93232781643358176</v>
      </c>
      <c r="J42" s="8">
        <f t="shared" si="0"/>
        <v>0.96112957245108399</v>
      </c>
      <c r="K42" s="8">
        <f t="shared" si="0"/>
        <v>1.0200432244217892</v>
      </c>
      <c r="L42" s="8">
        <f t="shared" si="0"/>
        <v>1.0261154279249702</v>
      </c>
      <c r="M42" s="8">
        <f t="shared" si="0"/>
        <v>1.0464177484722144</v>
      </c>
      <c r="N42" s="8">
        <f t="shared" si="0"/>
        <v>1.0138456608520998</v>
      </c>
      <c r="O42" s="8">
        <f t="shared" si="0"/>
        <v>1.088045538755035</v>
      </c>
    </row>
    <row r="44" spans="2:15" ht="22.5" customHeight="1" x14ac:dyDescent="0.2">
      <c r="B44" s="5" t="s">
        <v>435</v>
      </c>
      <c r="C44" s="18" t="s">
        <v>561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20"/>
    </row>
  </sheetData>
  <mergeCells count="2">
    <mergeCell ref="B2:O2"/>
    <mergeCell ref="C44:O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8285C-AF78-49B8-A453-346384CAE45A}">
  <dimension ref="B2:O16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1.25" x14ac:dyDescent="0.2"/>
  <cols>
    <col min="1" max="1" width="1.42578125" style="1" customWidth="1"/>
    <col min="2" max="2" width="8.5703125" style="2" customWidth="1"/>
    <col min="3" max="3" width="11.140625" style="2" customWidth="1"/>
    <col min="4" max="15" width="11.140625" style="1" customWidth="1"/>
    <col min="16" max="16384" width="11.42578125" style="1"/>
  </cols>
  <sheetData>
    <row r="2" spans="2:15" ht="15.75" x14ac:dyDescent="0.2">
      <c r="B2" s="14" t="s">
        <v>413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4" spans="2:15" x14ac:dyDescent="0.2">
      <c r="B4" s="5" t="s">
        <v>1</v>
      </c>
      <c r="C4" s="7" t="str">
        <f>bal!C1</f>
        <v>dic-2020</v>
      </c>
      <c r="D4" s="7" t="str">
        <f>bal!D1</f>
        <v>ene-2021</v>
      </c>
      <c r="E4" s="7" t="str">
        <f>bal!E1</f>
        <v>feb-2021</v>
      </c>
      <c r="F4" s="7" t="str">
        <f>bal!F1</f>
        <v>mar-2021</v>
      </c>
      <c r="G4" s="7" t="str">
        <f>bal!G1</f>
        <v>abr-2021</v>
      </c>
      <c r="H4" s="7" t="str">
        <f>bal!H1</f>
        <v>may-2021</v>
      </c>
      <c r="I4" s="7" t="str">
        <f>bal!I1</f>
        <v>jun-2021</v>
      </c>
      <c r="J4" s="7" t="str">
        <f>bal!J1</f>
        <v>jul-2021</v>
      </c>
      <c r="K4" s="7" t="str">
        <f>bal!K1</f>
        <v>ago-2021</v>
      </c>
      <c r="L4" s="7" t="str">
        <f>bal!L1</f>
        <v>sep-2021</v>
      </c>
      <c r="M4" s="7" t="str">
        <f>bal!M1</f>
        <v>oct-2021</v>
      </c>
      <c r="N4" s="7" t="str">
        <f>bal!N1</f>
        <v>nov-2021</v>
      </c>
      <c r="O4" s="7" t="str">
        <f>bal!O1</f>
        <v>dic-2021</v>
      </c>
    </row>
    <row r="5" spans="2:15" x14ac:dyDescent="0.2">
      <c r="B5" s="10">
        <v>45</v>
      </c>
      <c r="C5" s="3">
        <f>VLOOKUP($B5,bal!$A:$O,3,FALSE)</f>
        <v>288010.01</v>
      </c>
      <c r="D5" s="3">
        <f>VLOOKUP($B5,bal!$A:$O,3+MONTH(D$4),FALSE)</f>
        <v>22978.25</v>
      </c>
      <c r="E5" s="3">
        <f>VLOOKUP($B5,bal!$A:$O,3+MONTH(E$4),FALSE)</f>
        <v>44139.85</v>
      </c>
      <c r="F5" s="3">
        <f>VLOOKUP($B5,bal!$A:$O,3+MONTH(F$4),FALSE)</f>
        <v>69901.3</v>
      </c>
      <c r="G5" s="3">
        <f>VLOOKUP($B5,bal!$A:$O,3+MONTH(G$4),FALSE)</f>
        <v>92161.81</v>
      </c>
      <c r="H5" s="3">
        <f>VLOOKUP($B5,bal!$A:$O,3+MONTH(H$4),FALSE)</f>
        <v>109113.27</v>
      </c>
      <c r="I5" s="3">
        <f>VLOOKUP($B5,bal!$A:$O,3+MONTH(I$4),FALSE)</f>
        <v>109900.55</v>
      </c>
      <c r="J5" s="3">
        <f>VLOOKUP($B5,bal!$A:$O,3+MONTH(J$4),FALSE)</f>
        <v>143282.78</v>
      </c>
      <c r="K5" s="3">
        <f>VLOOKUP($B5,bal!$A:$O,3+MONTH(K$4),FALSE)</f>
        <v>169847.86</v>
      </c>
      <c r="L5" s="3">
        <f>VLOOKUP($B5,bal!$A:$O,3+MONTH(L$4),FALSE)</f>
        <v>201057.92000000001</v>
      </c>
      <c r="M5" s="3">
        <f>VLOOKUP($B5,bal!$A:$O,3+MONTH(M$4),FALSE)</f>
        <v>231197.02</v>
      </c>
      <c r="N5" s="3">
        <f>VLOOKUP($B5,bal!$A:$O,3+MONTH(N$4),FALSE)</f>
        <v>263254.74</v>
      </c>
      <c r="O5" s="3">
        <f>VLOOKUP($B5,bal!$A:$O,3+MONTH(O$4),FALSE)</f>
        <v>306049.68</v>
      </c>
    </row>
    <row r="6" spans="2:15" x14ac:dyDescent="0.2">
      <c r="B6" s="10">
        <v>51</v>
      </c>
      <c r="C6" s="3">
        <f>VLOOKUP($B6,bal!$A:$O,3,FALSE)</f>
        <v>525989.48</v>
      </c>
      <c r="D6" s="3">
        <f>VLOOKUP($B6,bal!$A:$O,3+MONTH(D$4),FALSE)</f>
        <v>44006.63</v>
      </c>
      <c r="E6" s="3">
        <f>VLOOKUP($B6,bal!$A:$O,3+MONTH(E$4),FALSE)</f>
        <v>81746.399999999994</v>
      </c>
      <c r="F6" s="3">
        <f>VLOOKUP($B6,bal!$A:$O,3+MONTH(F$4),FALSE)</f>
        <v>130755.43</v>
      </c>
      <c r="G6" s="3">
        <f>VLOOKUP($B6,bal!$A:$O,3+MONTH(G$4),FALSE)</f>
        <v>176753.63</v>
      </c>
      <c r="H6" s="3">
        <f>VLOOKUP($B6,bal!$A:$O,3+MONTH(H$4),FALSE)</f>
        <v>226739.66</v>
      </c>
      <c r="I6" s="3">
        <f>VLOOKUP($B6,bal!$A:$O,3+MONTH(I$4),FALSE)</f>
        <v>278094.09999999998</v>
      </c>
      <c r="J6" s="3">
        <f>VLOOKUP($B6,bal!$A:$O,3+MONTH(J$4),FALSE)</f>
        <v>332751.21000000002</v>
      </c>
      <c r="K6" s="3">
        <f>VLOOKUP($B6,bal!$A:$O,3+MONTH(K$4),FALSE)</f>
        <v>387390.71</v>
      </c>
      <c r="L6" s="3">
        <f>VLOOKUP($B6,bal!$A:$O,3+MONTH(L$4),FALSE)</f>
        <v>441824.15</v>
      </c>
      <c r="M6" s="3">
        <f>VLOOKUP($B6,bal!$A:$O,3+MONTH(M$4),FALSE)</f>
        <v>499576.43</v>
      </c>
      <c r="N6" s="3">
        <f>VLOOKUP($B6,bal!$A:$O,3+MONTH(N$4),FALSE)</f>
        <v>552963.14</v>
      </c>
      <c r="O6" s="3">
        <f>VLOOKUP($B6,bal!$A:$O,3+MONTH(O$4),FALSE)</f>
        <v>617333.05000000005</v>
      </c>
    </row>
    <row r="7" spans="2:15" x14ac:dyDescent="0.2">
      <c r="B7" s="10">
        <v>41</v>
      </c>
      <c r="C7" s="3">
        <f>VLOOKUP($B7,bal!$A:$O,3,FALSE)</f>
        <v>170793.44</v>
      </c>
      <c r="D7" s="3">
        <f>VLOOKUP($B7,bal!$A:$O,3+MONTH(D$4),FALSE)</f>
        <v>16381.48</v>
      </c>
      <c r="E7" s="3">
        <f>VLOOKUP($B7,bal!$A:$O,3+MONTH(E$4),FALSE)</f>
        <v>31458.75</v>
      </c>
      <c r="F7" s="3">
        <f>VLOOKUP($B7,bal!$A:$O,3+MONTH(F$4),FALSE)</f>
        <v>49674.91</v>
      </c>
      <c r="G7" s="3">
        <f>VLOOKUP($B7,bal!$A:$O,3+MONTH(G$4),FALSE)</f>
        <v>67888.740000000005</v>
      </c>
      <c r="H7" s="3">
        <f>VLOOKUP($B7,bal!$A:$O,3+MONTH(H$4),FALSE)</f>
        <v>86817.53</v>
      </c>
      <c r="I7" s="3">
        <f>VLOOKUP($B7,bal!$A:$O,3+MONTH(I$4),FALSE)</f>
        <v>104850.85</v>
      </c>
      <c r="J7" s="3">
        <f>VLOOKUP($B7,bal!$A:$O,3+MONTH(J$4),FALSE)</f>
        <v>124601.05</v>
      </c>
      <c r="K7" s="3">
        <f>VLOOKUP($B7,bal!$A:$O,3+MONTH(K$4),FALSE)</f>
        <v>144570.54999999999</v>
      </c>
      <c r="L7" s="3">
        <f>VLOOKUP($B7,bal!$A:$O,3+MONTH(L$4),FALSE)</f>
        <v>164614.72</v>
      </c>
      <c r="M7" s="3">
        <f>VLOOKUP($B7,bal!$A:$O,3+MONTH(M$4),FALSE)</f>
        <v>186199.37</v>
      </c>
      <c r="N7" s="3">
        <f>VLOOKUP($B7,bal!$A:$O,3+MONTH(N$4),FALSE)</f>
        <v>207361.08</v>
      </c>
      <c r="O7" s="3">
        <f>VLOOKUP($B7,bal!$A:$O,3+MONTH(O$4),FALSE)</f>
        <v>230105.03</v>
      </c>
    </row>
    <row r="8" spans="2:15" x14ac:dyDescent="0.2">
      <c r="B8" s="10">
        <v>52</v>
      </c>
      <c r="C8" s="3">
        <f>VLOOKUP($B8,bal!$A:$O,3,FALSE)</f>
        <v>708.36</v>
      </c>
      <c r="D8" s="3">
        <f>VLOOKUP($B8,bal!$A:$O,3+MONTH(D$4),FALSE)</f>
        <v>62.89</v>
      </c>
      <c r="E8" s="3">
        <f>VLOOKUP($B8,bal!$A:$O,3+MONTH(E$4),FALSE)</f>
        <v>145.66999999999999</v>
      </c>
      <c r="F8" s="3">
        <f>VLOOKUP($B8,bal!$A:$O,3+MONTH(F$4),FALSE)</f>
        <v>207.87</v>
      </c>
      <c r="G8" s="3">
        <f>VLOOKUP($B8,bal!$A:$O,3+MONTH(G$4),FALSE)</f>
        <v>274.2</v>
      </c>
      <c r="H8" s="3">
        <f>VLOOKUP($B8,bal!$A:$O,3+MONTH(H$4),FALSE)</f>
        <v>334.54</v>
      </c>
      <c r="I8" s="3">
        <f>VLOOKUP($B8,bal!$A:$O,3+MONTH(I$4),FALSE)</f>
        <v>396</v>
      </c>
      <c r="J8" s="3">
        <f>VLOOKUP($B8,bal!$A:$O,3+MONTH(J$4),FALSE)</f>
        <v>460.44</v>
      </c>
      <c r="K8" s="3">
        <f>VLOOKUP($B8,bal!$A:$O,3+MONTH(K$4),FALSE)</f>
        <v>522.62</v>
      </c>
      <c r="L8" s="3">
        <f>VLOOKUP($B8,bal!$A:$O,3+MONTH(L$4),FALSE)</f>
        <v>580.53</v>
      </c>
      <c r="M8" s="3">
        <f>VLOOKUP($B8,bal!$A:$O,3+MONTH(M$4),FALSE)</f>
        <v>635.22</v>
      </c>
      <c r="N8" s="3">
        <f>VLOOKUP($B8,bal!$A:$O,3+MONTH(N$4),FALSE)</f>
        <v>695.49</v>
      </c>
      <c r="O8" s="3">
        <f>VLOOKUP($B8,bal!$A:$O,3+MONTH(O$4),FALSE)</f>
        <v>751.13</v>
      </c>
    </row>
    <row r="9" spans="2:15" x14ac:dyDescent="0.2">
      <c r="B9" s="10">
        <v>53</v>
      </c>
      <c r="C9" s="3">
        <f>VLOOKUP($B9,bal!$A:$O,3,FALSE)</f>
        <v>0</v>
      </c>
      <c r="D9" s="3">
        <f>VLOOKUP($B9,bal!$A:$O,3+MONTH(D$4),FALSE)</f>
        <v>0</v>
      </c>
      <c r="E9" s="3">
        <f>VLOOKUP($B9,bal!$A:$O,3+MONTH(E$4),FALSE)</f>
        <v>0</v>
      </c>
      <c r="F9" s="3">
        <f>VLOOKUP($B9,bal!$A:$O,3+MONTH(F$4),FALSE)</f>
        <v>0</v>
      </c>
      <c r="G9" s="3">
        <f>VLOOKUP($B9,bal!$A:$O,3+MONTH(G$4),FALSE)</f>
        <v>0</v>
      </c>
      <c r="H9" s="3">
        <f>VLOOKUP($B9,bal!$A:$O,3+MONTH(H$4),FALSE)</f>
        <v>0</v>
      </c>
      <c r="I9" s="3">
        <f>VLOOKUP($B9,bal!$A:$O,3+MONTH(I$4),FALSE)</f>
        <v>0</v>
      </c>
      <c r="J9" s="3">
        <f>VLOOKUP($B9,bal!$A:$O,3+MONTH(J$4),FALSE)</f>
        <v>0</v>
      </c>
      <c r="K9" s="3">
        <f>VLOOKUP($B9,bal!$A:$O,3+MONTH(K$4),FALSE)</f>
        <v>0</v>
      </c>
      <c r="L9" s="3">
        <f>VLOOKUP($B9,bal!$A:$O,3+MONTH(L$4),FALSE)</f>
        <v>0</v>
      </c>
      <c r="M9" s="3">
        <f>VLOOKUP($B9,bal!$A:$O,3+MONTH(M$4),FALSE)</f>
        <v>0</v>
      </c>
      <c r="N9" s="3">
        <f>VLOOKUP($B9,bal!$A:$O,3+MONTH(N$4),FALSE)</f>
        <v>0</v>
      </c>
      <c r="O9" s="3">
        <f>VLOOKUP($B9,bal!$A:$O,3+MONTH(O$4),FALSE)</f>
        <v>0</v>
      </c>
    </row>
    <row r="10" spans="2:15" x14ac:dyDescent="0.2">
      <c r="B10" s="10">
        <v>54</v>
      </c>
      <c r="C10" s="3">
        <f>VLOOKUP($B10,bal!$A:$O,3,FALSE)</f>
        <v>3651.49</v>
      </c>
      <c r="D10" s="3">
        <f>VLOOKUP($B10,bal!$A:$O,3+MONTH(D$4),FALSE)</f>
        <v>1001.9</v>
      </c>
      <c r="E10" s="3">
        <f>VLOOKUP($B10,bal!$A:$O,3+MONTH(E$4),FALSE)</f>
        <v>1621.19</v>
      </c>
      <c r="F10" s="3">
        <f>VLOOKUP($B10,bal!$A:$O,3+MONTH(F$4),FALSE)</f>
        <v>3028.24</v>
      </c>
      <c r="G10" s="3">
        <f>VLOOKUP($B10,bal!$A:$O,3+MONTH(G$4),FALSE)</f>
        <v>3980.07</v>
      </c>
      <c r="H10" s="3">
        <f>VLOOKUP($B10,bal!$A:$O,3+MONTH(H$4),FALSE)</f>
        <v>5291.96</v>
      </c>
      <c r="I10" s="3">
        <f>VLOOKUP($B10,bal!$A:$O,3+MONTH(I$4),FALSE)</f>
        <v>6634.13</v>
      </c>
      <c r="J10" s="3">
        <f>VLOOKUP($B10,bal!$A:$O,3+MONTH(J$4),FALSE)</f>
        <v>7253.58</v>
      </c>
      <c r="K10" s="3">
        <f>VLOOKUP($B10,bal!$A:$O,3+MONTH(K$4),FALSE)</f>
        <v>8062.4</v>
      </c>
      <c r="L10" s="3">
        <f>VLOOKUP($B10,bal!$A:$O,3+MONTH(L$4),FALSE)</f>
        <v>9559.7999999999993</v>
      </c>
      <c r="M10" s="3">
        <f>VLOOKUP($B10,bal!$A:$O,3+MONTH(M$4),FALSE)</f>
        <v>10458.92</v>
      </c>
      <c r="N10" s="3">
        <f>VLOOKUP($B10,bal!$A:$O,3+MONTH(N$4),FALSE)</f>
        <v>11535.82</v>
      </c>
      <c r="O10" s="3">
        <f>VLOOKUP($B10,bal!$A:$O,3+MONTH(O$4),FALSE)</f>
        <v>13085.08</v>
      </c>
    </row>
    <row r="11" spans="2:15" x14ac:dyDescent="0.2">
      <c r="B11" s="10">
        <v>42</v>
      </c>
      <c r="C11" s="3">
        <f>VLOOKUP($B11,bal!$A:$O,3,FALSE)</f>
        <v>0</v>
      </c>
      <c r="D11" s="3">
        <f>VLOOKUP($B11,bal!$A:$O,3+MONTH(D$4),FALSE)</f>
        <v>0</v>
      </c>
      <c r="E11" s="3">
        <f>VLOOKUP($B11,bal!$A:$O,3+MONTH(E$4),FALSE)</f>
        <v>0</v>
      </c>
      <c r="F11" s="3">
        <f>VLOOKUP($B11,bal!$A:$O,3+MONTH(F$4),FALSE)</f>
        <v>0</v>
      </c>
      <c r="G11" s="3">
        <f>VLOOKUP($B11,bal!$A:$O,3+MONTH(G$4),FALSE)</f>
        <v>0</v>
      </c>
      <c r="H11" s="3">
        <f>VLOOKUP($B11,bal!$A:$O,3+MONTH(H$4),FALSE)</f>
        <v>0</v>
      </c>
      <c r="I11" s="3">
        <f>VLOOKUP($B11,bal!$A:$O,3+MONTH(I$4),FALSE)</f>
        <v>0</v>
      </c>
      <c r="J11" s="3">
        <f>VLOOKUP($B11,bal!$A:$O,3+MONTH(J$4),FALSE)</f>
        <v>0</v>
      </c>
      <c r="K11" s="3">
        <f>VLOOKUP($B11,bal!$A:$O,3+MONTH(K$4),FALSE)</f>
        <v>0</v>
      </c>
      <c r="L11" s="3">
        <f>VLOOKUP($B11,bal!$A:$O,3+MONTH(L$4),FALSE)</f>
        <v>0</v>
      </c>
      <c r="M11" s="3">
        <f>VLOOKUP($B11,bal!$A:$O,3+MONTH(M$4),FALSE)</f>
        <v>0</v>
      </c>
      <c r="N11" s="3">
        <f>VLOOKUP($B11,bal!$A:$O,3+MONTH(N$4),FALSE)</f>
        <v>0</v>
      </c>
      <c r="O11" s="3">
        <f>VLOOKUP($B11,bal!$A:$O,3+MONTH(O$4),FALSE)</f>
        <v>0</v>
      </c>
    </row>
    <row r="12" spans="2:15" x14ac:dyDescent="0.2">
      <c r="B12" s="10">
        <v>43</v>
      </c>
      <c r="C12" s="3">
        <f>VLOOKUP($B12,bal!$A:$O,3,FALSE)</f>
        <v>0</v>
      </c>
      <c r="D12" s="3">
        <f>VLOOKUP($B12,bal!$A:$O,3+MONTH(D$4),FALSE)</f>
        <v>0</v>
      </c>
      <c r="E12" s="3">
        <f>VLOOKUP($B12,bal!$A:$O,3+MONTH(E$4),FALSE)</f>
        <v>0</v>
      </c>
      <c r="F12" s="3">
        <f>VLOOKUP($B12,bal!$A:$O,3+MONTH(F$4),FALSE)</f>
        <v>0</v>
      </c>
      <c r="G12" s="3">
        <f>VLOOKUP($B12,bal!$A:$O,3+MONTH(G$4),FALSE)</f>
        <v>0</v>
      </c>
      <c r="H12" s="3">
        <f>VLOOKUP($B12,bal!$A:$O,3+MONTH(H$4),FALSE)</f>
        <v>0</v>
      </c>
      <c r="I12" s="3">
        <f>VLOOKUP($B12,bal!$A:$O,3+MONTH(I$4),FALSE)</f>
        <v>0</v>
      </c>
      <c r="J12" s="3">
        <f>VLOOKUP($B12,bal!$A:$O,3+MONTH(J$4),FALSE)</f>
        <v>0</v>
      </c>
      <c r="K12" s="3">
        <f>VLOOKUP($B12,bal!$A:$O,3+MONTH(K$4),FALSE)</f>
        <v>0</v>
      </c>
      <c r="L12" s="3">
        <f>VLOOKUP($B12,bal!$A:$O,3+MONTH(L$4),FALSE)</f>
        <v>0</v>
      </c>
      <c r="M12" s="3">
        <f>VLOOKUP($B12,bal!$A:$O,3+MONTH(M$4),FALSE)</f>
        <v>0</v>
      </c>
      <c r="N12" s="3">
        <f>VLOOKUP($B12,bal!$A:$O,3+MONTH(N$4),FALSE)</f>
        <v>0</v>
      </c>
      <c r="O12" s="3">
        <f>VLOOKUP($B12,bal!$A:$O,3+MONTH(O$4),FALSE)</f>
        <v>0</v>
      </c>
    </row>
    <row r="13" spans="2:15" x14ac:dyDescent="0.2">
      <c r="B13" s="10">
        <v>44</v>
      </c>
      <c r="C13" s="3">
        <f>VLOOKUP($B13,bal!$A:$O,3,FALSE)</f>
        <v>64392.06</v>
      </c>
      <c r="D13" s="3">
        <f>VLOOKUP($B13,bal!$A:$O,3+MONTH(D$4),FALSE)</f>
        <v>2494.29</v>
      </c>
      <c r="E13" s="3">
        <f>VLOOKUP($B13,bal!$A:$O,3+MONTH(E$4),FALSE)</f>
        <v>3878.18</v>
      </c>
      <c r="F13" s="3">
        <f>VLOOKUP($B13,bal!$A:$O,3+MONTH(F$4),FALSE)</f>
        <v>10766.39</v>
      </c>
      <c r="G13" s="3">
        <f>VLOOKUP($B13,bal!$A:$O,3+MONTH(G$4),FALSE)</f>
        <v>25513.26</v>
      </c>
      <c r="H13" s="3">
        <f>VLOOKUP($B13,bal!$A:$O,3+MONTH(H$4),FALSE)</f>
        <v>48645.599999999999</v>
      </c>
      <c r="I13" s="3">
        <f>VLOOKUP($B13,bal!$A:$O,3+MONTH(I$4),FALSE)</f>
        <v>69895.789999999994</v>
      </c>
      <c r="J13" s="3">
        <f>VLOOKUP($B13,bal!$A:$O,3+MONTH(J$4),FALSE)</f>
        <v>86321.81</v>
      </c>
      <c r="K13" s="3">
        <f>VLOOKUP($B13,bal!$A:$O,3+MONTH(K$4),FALSE)</f>
        <v>103718.89</v>
      </c>
      <c r="L13" s="3">
        <f>VLOOKUP($B13,bal!$A:$O,3+MONTH(L$4),FALSE)</f>
        <v>106745.24</v>
      </c>
      <c r="M13" s="3">
        <f>VLOOKUP($B13,bal!$A:$O,3+MONTH(M$4),FALSE)</f>
        <v>114843.06</v>
      </c>
      <c r="N13" s="3">
        <f>VLOOKUP($B13,bal!$A:$O,3+MONTH(N$4),FALSE)</f>
        <v>124147.89</v>
      </c>
      <c r="O13" s="3">
        <f>VLOOKUP($B13,bal!$A:$O,3+MONTH(O$4),FALSE)</f>
        <v>123995.28</v>
      </c>
    </row>
    <row r="14" spans="2:15" x14ac:dyDescent="0.2">
      <c r="D14" s="8">
        <f>D5/(D6-D7+D8+D9+D10-D11-D12-D13)</f>
        <v>0.87717808109361672</v>
      </c>
      <c r="E14" s="8">
        <f t="shared" ref="E14:O14" si="0">E5/(E6-E7+E8+E9+E10-E11-E12-E13)</f>
        <v>0.91621445635232079</v>
      </c>
      <c r="F14" s="8">
        <f t="shared" si="0"/>
        <v>0.95038846916067188</v>
      </c>
      <c r="G14" s="8">
        <f t="shared" si="0"/>
        <v>1.0520046024297449</v>
      </c>
      <c r="H14" s="8">
        <f t="shared" si="0"/>
        <v>1.1260047286447081</v>
      </c>
      <c r="I14" s="8">
        <f t="shared" si="0"/>
        <v>0.99567810821019032</v>
      </c>
      <c r="J14" s="8">
        <f t="shared" si="0"/>
        <v>1.1060688483621226</v>
      </c>
      <c r="K14" s="8">
        <f t="shared" si="0"/>
        <v>1.1500584109736927</v>
      </c>
      <c r="L14" s="8">
        <f t="shared" si="0"/>
        <v>1.1132496573175463</v>
      </c>
      <c r="M14" s="8">
        <f t="shared" si="0"/>
        <v>1.1028911481063566</v>
      </c>
      <c r="N14" s="8">
        <f t="shared" si="0"/>
        <v>1.1265344342318571</v>
      </c>
      <c r="O14" s="8">
        <f t="shared" si="0"/>
        <v>1.1045975379052757</v>
      </c>
    </row>
    <row r="16" spans="2:15" x14ac:dyDescent="0.2">
      <c r="B16" s="5" t="s">
        <v>435</v>
      </c>
      <c r="C16" s="15" t="s">
        <v>427</v>
      </c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7"/>
    </row>
  </sheetData>
  <mergeCells count="2">
    <mergeCell ref="B2:O2"/>
    <mergeCell ref="C16:O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A80F0-65EA-4AB8-9393-9C7A5D911BE2}">
  <dimension ref="B2:O11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1.25" x14ac:dyDescent="0.2"/>
  <cols>
    <col min="1" max="1" width="1.42578125" style="1" customWidth="1"/>
    <col min="2" max="2" width="8.5703125" style="2" customWidth="1"/>
    <col min="3" max="3" width="11.140625" style="2" customWidth="1"/>
    <col min="4" max="15" width="11.140625" style="1" customWidth="1"/>
    <col min="16" max="16384" width="11.42578125" style="1"/>
  </cols>
  <sheetData>
    <row r="2" spans="2:15" ht="15.75" x14ac:dyDescent="0.2">
      <c r="B2" s="14" t="s">
        <v>414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4" spans="2:15" x14ac:dyDescent="0.2">
      <c r="B4" s="5" t="s">
        <v>1</v>
      </c>
      <c r="C4" s="7" t="str">
        <f>bal!C1</f>
        <v>dic-2020</v>
      </c>
      <c r="D4" s="7" t="str">
        <f>bal!D1</f>
        <v>ene-2021</v>
      </c>
      <c r="E4" s="7" t="str">
        <f>bal!E1</f>
        <v>feb-2021</v>
      </c>
      <c r="F4" s="7" t="str">
        <f>bal!F1</f>
        <v>mar-2021</v>
      </c>
      <c r="G4" s="7" t="str">
        <f>bal!G1</f>
        <v>abr-2021</v>
      </c>
      <c r="H4" s="7" t="str">
        <f>bal!H1</f>
        <v>may-2021</v>
      </c>
      <c r="I4" s="7" t="str">
        <f>bal!I1</f>
        <v>jun-2021</v>
      </c>
      <c r="J4" s="7" t="str">
        <f>bal!J1</f>
        <v>jul-2021</v>
      </c>
      <c r="K4" s="7" t="str">
        <f>bal!K1</f>
        <v>ago-2021</v>
      </c>
      <c r="L4" s="7" t="str">
        <f>bal!L1</f>
        <v>sep-2021</v>
      </c>
      <c r="M4" s="7" t="str">
        <f>bal!M1</f>
        <v>oct-2021</v>
      </c>
      <c r="N4" s="7" t="str">
        <f>bal!N1</f>
        <v>nov-2021</v>
      </c>
      <c r="O4" s="7" t="str">
        <f>bal!O1</f>
        <v>dic-2021</v>
      </c>
    </row>
    <row r="5" spans="2:15" x14ac:dyDescent="0.2">
      <c r="B5" s="10">
        <v>45</v>
      </c>
      <c r="C5" s="3">
        <f>VLOOKUP($B5,bal!$A:$O,3,FALSE)</f>
        <v>288010.01</v>
      </c>
      <c r="D5" s="3">
        <f>VLOOKUP($B5,bal!$A:$O,3+MONTH(D$4),FALSE)</f>
        <v>22978.25</v>
      </c>
      <c r="E5" s="3">
        <f>VLOOKUP($B5,bal!$A:$O,3+MONTH(E$4),FALSE)</f>
        <v>44139.85</v>
      </c>
      <c r="F5" s="3">
        <f>VLOOKUP($B5,bal!$A:$O,3+MONTH(F$4),FALSE)</f>
        <v>69901.3</v>
      </c>
      <c r="G5" s="3">
        <f>VLOOKUP($B5,bal!$A:$O,3+MONTH(G$4),FALSE)</f>
        <v>92161.81</v>
      </c>
      <c r="H5" s="3">
        <f>VLOOKUP($B5,bal!$A:$O,3+MONTH(H$4),FALSE)</f>
        <v>109113.27</v>
      </c>
      <c r="I5" s="3">
        <f>VLOOKUP($B5,bal!$A:$O,3+MONTH(I$4),FALSE)</f>
        <v>109900.55</v>
      </c>
      <c r="J5" s="3">
        <f>VLOOKUP($B5,bal!$A:$O,3+MONTH(J$4),FALSE)</f>
        <v>143282.78</v>
      </c>
      <c r="K5" s="3">
        <f>VLOOKUP($B5,bal!$A:$O,3+MONTH(K$4),FALSE)</f>
        <v>169847.86</v>
      </c>
      <c r="L5" s="3">
        <f>VLOOKUP($B5,bal!$A:$O,3+MONTH(L$4),FALSE)</f>
        <v>201057.92000000001</v>
      </c>
      <c r="M5" s="3">
        <f>VLOOKUP($B5,bal!$A:$O,3+MONTH(M$4),FALSE)</f>
        <v>231197.02</v>
      </c>
      <c r="N5" s="3">
        <f>VLOOKUP($B5,bal!$A:$O,3+MONTH(N$4),FALSE)</f>
        <v>263254.74</v>
      </c>
      <c r="O5" s="3">
        <f>VLOOKUP($B5,bal!$A:$O,3+MONTH(O$4),FALSE)</f>
        <v>306049.68</v>
      </c>
    </row>
    <row r="6" spans="2:15" x14ac:dyDescent="0.2">
      <c r="B6" s="10">
        <v>1</v>
      </c>
      <c r="C6" s="3">
        <f>VLOOKUP($B6,bal!$A:$O,3,FALSE)</f>
        <v>4063962.68</v>
      </c>
      <c r="D6" s="3">
        <f>VLOOKUP($B6,bal!$A:$O,3+MONTH(D$4),FALSE)</f>
        <v>4136532.77</v>
      </c>
      <c r="E6" s="3">
        <f>VLOOKUP($B6,bal!$A:$O,3+MONTH(E$4),FALSE)</f>
        <v>4164389.04</v>
      </c>
      <c r="F6" s="3">
        <f>VLOOKUP($B6,bal!$A:$O,3+MONTH(F$4),FALSE)</f>
        <v>4401167.46</v>
      </c>
      <c r="G6" s="3">
        <f>VLOOKUP($B6,bal!$A:$O,3+MONTH(G$4),FALSE)</f>
        <v>4425929.7</v>
      </c>
      <c r="H6" s="3">
        <f>VLOOKUP($B6,bal!$A:$O,3+MONTH(H$4),FALSE)</f>
        <v>4415789.41</v>
      </c>
      <c r="I6" s="3">
        <f>VLOOKUP($B6,bal!$A:$O,3+MONTH(I$4),FALSE)</f>
        <v>4534887.38</v>
      </c>
      <c r="J6" s="3">
        <f>VLOOKUP($B6,bal!$A:$O,3+MONTH(J$4),FALSE)</f>
        <v>4530187.5199999996</v>
      </c>
      <c r="K6" s="3">
        <f>VLOOKUP($B6,bal!$A:$O,3+MONTH(K$4),FALSE)</f>
        <v>4593209.6399999997</v>
      </c>
      <c r="L6" s="3">
        <f>VLOOKUP($B6,bal!$A:$O,3+MONTH(L$4),FALSE)</f>
        <v>4698406.2699999996</v>
      </c>
      <c r="M6" s="3">
        <f>VLOOKUP($B6,bal!$A:$O,3+MONTH(M$4),FALSE)</f>
        <v>4805923.2</v>
      </c>
      <c r="N6" s="3">
        <f>VLOOKUP($B6,bal!$A:$O,3+MONTH(N$4),FALSE)</f>
        <v>4906935.3899999997</v>
      </c>
      <c r="O6" s="3">
        <f>VLOOKUP($B6,bal!$A:$O,3+MONTH(O$4),FALSE)</f>
        <v>4915731.3600000003</v>
      </c>
    </row>
    <row r="7" spans="2:15" x14ac:dyDescent="0.2">
      <c r="B7" s="10" t="s">
        <v>415</v>
      </c>
      <c r="C7" s="3"/>
      <c r="D7" s="3">
        <f>D5*12/MONTH(D$4)</f>
        <v>275739</v>
      </c>
      <c r="E7" s="3">
        <f t="shared" ref="E7:O7" si="0">E5*12/MONTH(E$4)</f>
        <v>264839.09999999998</v>
      </c>
      <c r="F7" s="3">
        <f t="shared" si="0"/>
        <v>279605.2</v>
      </c>
      <c r="G7" s="3">
        <f t="shared" si="0"/>
        <v>276485.43</v>
      </c>
      <c r="H7" s="3">
        <f t="shared" si="0"/>
        <v>261871.848</v>
      </c>
      <c r="I7" s="3">
        <f t="shared" si="0"/>
        <v>219801.1</v>
      </c>
      <c r="J7" s="3">
        <f t="shared" si="0"/>
        <v>245627.62285714285</v>
      </c>
      <c r="K7" s="3">
        <f t="shared" si="0"/>
        <v>254771.78999999998</v>
      </c>
      <c r="L7" s="3">
        <f t="shared" si="0"/>
        <v>268077.22666666668</v>
      </c>
      <c r="M7" s="3">
        <f t="shared" si="0"/>
        <v>277436.424</v>
      </c>
      <c r="N7" s="3">
        <f t="shared" si="0"/>
        <v>287186.98909090908</v>
      </c>
      <c r="O7" s="3">
        <f t="shared" si="0"/>
        <v>306049.68</v>
      </c>
    </row>
    <row r="8" spans="2:15" x14ac:dyDescent="0.2">
      <c r="B8" s="10" t="s">
        <v>416</v>
      </c>
      <c r="C8" s="3"/>
      <c r="D8" s="3">
        <f>AVERAGE($C6:D6)</f>
        <v>4100247.7250000001</v>
      </c>
      <c r="E8" s="3">
        <f>AVERAGE($C6:E6)</f>
        <v>4121628.1633333336</v>
      </c>
      <c r="F8" s="3">
        <f>AVERAGE($C6:F6)</f>
        <v>4191512.9874999998</v>
      </c>
      <c r="G8" s="3">
        <f>AVERAGE($C6:G6)</f>
        <v>4238396.33</v>
      </c>
      <c r="H8" s="3">
        <f>AVERAGE($C6:H6)</f>
        <v>4267961.8433333328</v>
      </c>
      <c r="I8" s="3">
        <f>AVERAGE($C6:I6)</f>
        <v>4306094.0628571426</v>
      </c>
      <c r="J8" s="3">
        <f>AVERAGE($C6:J6)</f>
        <v>4334105.7449999992</v>
      </c>
      <c r="K8" s="3">
        <f>AVERAGE($C6:K6)</f>
        <v>4362895.0666666664</v>
      </c>
      <c r="L8" s="3">
        <f>AVERAGE($C6:L6)</f>
        <v>4396446.186999999</v>
      </c>
      <c r="M8" s="3">
        <f>AVERAGE($C6:M6)</f>
        <v>4433671.3699999992</v>
      </c>
      <c r="N8" s="3">
        <f>AVERAGE($C6:N6)</f>
        <v>4473110.0383333331</v>
      </c>
      <c r="O8" s="3">
        <f>AVERAGE($C6:O6)</f>
        <v>4507157.8323076917</v>
      </c>
    </row>
    <row r="9" spans="2:15" x14ac:dyDescent="0.2">
      <c r="D9" s="8">
        <f>D7/D8</f>
        <v>6.7249351379129171E-2</v>
      </c>
      <c r="E9" s="8">
        <f t="shared" ref="E9:O9" si="1">E7/E8</f>
        <v>6.4255941949361461E-2</v>
      </c>
      <c r="F9" s="8">
        <f t="shared" si="1"/>
        <v>6.6707463589840546E-2</v>
      </c>
      <c r="G9" s="8">
        <f t="shared" si="1"/>
        <v>6.5233500709453468E-2</v>
      </c>
      <c r="H9" s="8">
        <f t="shared" si="1"/>
        <v>6.1357588847484809E-2</v>
      </c>
      <c r="I9" s="8">
        <f t="shared" si="1"/>
        <v>5.1044193831232626E-2</v>
      </c>
      <c r="J9" s="8">
        <f t="shared" si="1"/>
        <v>5.6673195650685008E-2</v>
      </c>
      <c r="K9" s="8">
        <f t="shared" si="1"/>
        <v>5.8395122070779119E-2</v>
      </c>
      <c r="L9" s="8">
        <f t="shared" si="1"/>
        <v>6.0975891723490973E-2</v>
      </c>
      <c r="M9" s="8">
        <f t="shared" si="1"/>
        <v>6.2574873247766227E-2</v>
      </c>
      <c r="N9" s="8">
        <f t="shared" si="1"/>
        <v>6.42029788290015E-2</v>
      </c>
      <c r="O9" s="8">
        <f t="shared" si="1"/>
        <v>6.7903031441723605E-2</v>
      </c>
    </row>
    <row r="11" spans="2:15" x14ac:dyDescent="0.2">
      <c r="B11" s="5" t="s">
        <v>435</v>
      </c>
      <c r="C11" s="15" t="s">
        <v>428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</sheetData>
  <mergeCells count="2">
    <mergeCell ref="B2:O2"/>
    <mergeCell ref="C11:O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978FB-A371-4CC2-B8BC-4BEF2C9FF408}">
  <dimension ref="B2:O11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5" sqref="B5"/>
    </sheetView>
  </sheetViews>
  <sheetFormatPr baseColWidth="10" defaultRowHeight="11.25" x14ac:dyDescent="0.2"/>
  <cols>
    <col min="1" max="1" width="1.42578125" style="1" customWidth="1"/>
    <col min="2" max="2" width="8.5703125" style="2" customWidth="1"/>
    <col min="3" max="3" width="11.140625" style="2" customWidth="1"/>
    <col min="4" max="15" width="11.140625" style="1" customWidth="1"/>
    <col min="16" max="16384" width="11.42578125" style="1"/>
  </cols>
  <sheetData>
    <row r="2" spans="2:15" ht="15.75" x14ac:dyDescent="0.2">
      <c r="B2" s="14" t="s">
        <v>417</v>
      </c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</row>
    <row r="4" spans="2:15" x14ac:dyDescent="0.2">
      <c r="B4" s="5" t="s">
        <v>1</v>
      </c>
      <c r="C4" s="7" t="str">
        <f>bal!C1</f>
        <v>dic-2020</v>
      </c>
      <c r="D4" s="7" t="str">
        <f>bal!D1</f>
        <v>ene-2021</v>
      </c>
      <c r="E4" s="7" t="str">
        <f>bal!E1</f>
        <v>feb-2021</v>
      </c>
      <c r="F4" s="7" t="str">
        <f>bal!F1</f>
        <v>mar-2021</v>
      </c>
      <c r="G4" s="7" t="str">
        <f>bal!G1</f>
        <v>abr-2021</v>
      </c>
      <c r="H4" s="7" t="str">
        <f>bal!H1</f>
        <v>may-2021</v>
      </c>
      <c r="I4" s="7" t="str">
        <f>bal!I1</f>
        <v>jun-2021</v>
      </c>
      <c r="J4" s="7" t="str">
        <f>bal!J1</f>
        <v>jul-2021</v>
      </c>
      <c r="K4" s="7" t="str">
        <f>bal!K1</f>
        <v>ago-2021</v>
      </c>
      <c r="L4" s="7" t="str">
        <f>bal!L1</f>
        <v>sep-2021</v>
      </c>
      <c r="M4" s="7" t="str">
        <f>bal!M1</f>
        <v>oct-2021</v>
      </c>
      <c r="N4" s="7" t="str">
        <f>bal!N1</f>
        <v>nov-2021</v>
      </c>
      <c r="O4" s="7" t="str">
        <f>bal!O1</f>
        <v>dic-2021</v>
      </c>
    </row>
    <row r="5" spans="2:15" x14ac:dyDescent="0.2">
      <c r="B5" s="10">
        <v>14</v>
      </c>
      <c r="C5" s="3">
        <f>VLOOKUP($B5,bal!$A:$O,3,FALSE)</f>
        <v>3331152.55</v>
      </c>
      <c r="D5" s="3">
        <f>VLOOKUP($B5,bal!$A:$O,3+MONTH(D$4),FALSE)</f>
        <v>3378492.55</v>
      </c>
      <c r="E5" s="3">
        <f>VLOOKUP($B5,bal!$A:$O,3+MONTH(E$4),FALSE)</f>
        <v>3433479.08</v>
      </c>
      <c r="F5" s="3">
        <f>VLOOKUP($B5,bal!$A:$O,3+MONTH(F$4),FALSE)</f>
        <v>3521896.21</v>
      </c>
      <c r="G5" s="3">
        <f>VLOOKUP($B5,bal!$A:$O,3+MONTH(G$4),FALSE)</f>
        <v>3594728.19</v>
      </c>
      <c r="H5" s="3">
        <f>VLOOKUP($B5,bal!$A:$O,3+MONTH(H$4),FALSE)</f>
        <v>3634524.27</v>
      </c>
      <c r="I5" s="3">
        <f>VLOOKUP($B5,bal!$A:$O,3+MONTH(I$4),FALSE)</f>
        <v>3693346.65</v>
      </c>
      <c r="J5" s="3">
        <f>VLOOKUP($B5,bal!$A:$O,3+MONTH(J$4),FALSE)</f>
        <v>3789264.15</v>
      </c>
      <c r="K5" s="3">
        <f>VLOOKUP($B5,bal!$A:$O,3+MONTH(K$4),FALSE)</f>
        <v>3827589.08</v>
      </c>
      <c r="L5" s="3">
        <f>VLOOKUP($B5,bal!$A:$O,3+MONTH(L$4),FALSE)</f>
        <v>3901174.66</v>
      </c>
      <c r="M5" s="3">
        <f>VLOOKUP($B5,bal!$A:$O,3+MONTH(M$4),FALSE)</f>
        <v>3977569.65</v>
      </c>
      <c r="N5" s="3">
        <f>VLOOKUP($B5,bal!$A:$O,3+MONTH(N$4),FALSE)</f>
        <v>4049114.6</v>
      </c>
      <c r="O5" s="3">
        <f>VLOOKUP($B5,bal!$A:$O,3+MONTH(O$4),FALSE)</f>
        <v>4090096.41</v>
      </c>
    </row>
    <row r="6" spans="2:15" x14ac:dyDescent="0.2">
      <c r="B6" s="10">
        <v>1499</v>
      </c>
      <c r="C6" s="3">
        <f>VLOOKUP($B6,bal!$A:$O,3,FALSE)</f>
        <v>-239891.75</v>
      </c>
      <c r="D6" s="3">
        <f>VLOOKUP($B6,bal!$A:$O,3+MONTH(D$4),FALSE)</f>
        <v>-241614.93</v>
      </c>
      <c r="E6" s="3">
        <f>VLOOKUP($B6,bal!$A:$O,3+MONTH(E$4),FALSE)</f>
        <v>-241658.16</v>
      </c>
      <c r="F6" s="3">
        <f>VLOOKUP($B6,bal!$A:$O,3+MONTH(F$4),FALSE)</f>
        <v>-246541.43</v>
      </c>
      <c r="G6" s="3">
        <f>VLOOKUP($B6,bal!$A:$O,3+MONTH(G$4),FALSE)</f>
        <v>-253978.9</v>
      </c>
      <c r="H6" s="3">
        <f>VLOOKUP($B6,bal!$A:$O,3+MONTH(H$4),FALSE)</f>
        <v>-276590.06</v>
      </c>
      <c r="I6" s="3">
        <f>VLOOKUP($B6,bal!$A:$O,3+MONTH(I$4),FALSE)</f>
        <v>-297663.64</v>
      </c>
      <c r="J6" s="3">
        <f>VLOOKUP($B6,bal!$A:$O,3+MONTH(J$4),FALSE)</f>
        <v>-313081.98</v>
      </c>
      <c r="K6" s="3">
        <f>VLOOKUP($B6,bal!$A:$O,3+MONTH(K$4),FALSE)</f>
        <v>-329264.21000000002</v>
      </c>
      <c r="L6" s="3">
        <f>VLOOKUP($B6,bal!$A:$O,3+MONTH(L$4),FALSE)</f>
        <v>-330137.75</v>
      </c>
      <c r="M6" s="3">
        <f>VLOOKUP($B6,bal!$A:$O,3+MONTH(M$4),FALSE)</f>
        <v>-312140.68</v>
      </c>
      <c r="N6" s="3">
        <f>VLOOKUP($B6,bal!$A:$O,3+MONTH(N$4),FALSE)</f>
        <v>-318442.18</v>
      </c>
      <c r="O6" s="3">
        <f>VLOOKUP($B6,bal!$A:$O,3+MONTH(O$4),FALSE)</f>
        <v>-315464.42</v>
      </c>
    </row>
    <row r="7" spans="2:15" x14ac:dyDescent="0.2">
      <c r="B7" s="10">
        <v>2101</v>
      </c>
      <c r="C7" s="3">
        <f>VLOOKUP($B7,bal!$A:$O,3,FALSE)</f>
        <v>864566.79</v>
      </c>
      <c r="D7" s="3">
        <f>VLOOKUP($B7,bal!$A:$O,3+MONTH(D$4),FALSE)</f>
        <v>873954.32</v>
      </c>
      <c r="E7" s="3">
        <f>VLOOKUP($B7,bal!$A:$O,3+MONTH(E$4),FALSE)</f>
        <v>901921.92</v>
      </c>
      <c r="F7" s="3">
        <f>VLOOKUP($B7,bal!$A:$O,3+MONTH(F$4),FALSE)</f>
        <v>886128.61</v>
      </c>
      <c r="G7" s="3">
        <f>VLOOKUP($B7,bal!$A:$O,3+MONTH(G$4),FALSE)</f>
        <v>925742.28</v>
      </c>
      <c r="H7" s="3">
        <f>VLOOKUP($B7,bal!$A:$O,3+MONTH(H$4),FALSE)</f>
        <v>918937.98</v>
      </c>
      <c r="I7" s="3">
        <f>VLOOKUP($B7,bal!$A:$O,3+MONTH(I$4),FALSE)</f>
        <v>918408.92</v>
      </c>
      <c r="J7" s="3">
        <f>VLOOKUP($B7,bal!$A:$O,3+MONTH(J$4),FALSE)</f>
        <v>927822.85</v>
      </c>
      <c r="K7" s="3">
        <f>VLOOKUP($B7,bal!$A:$O,3+MONTH(K$4),FALSE)</f>
        <v>940152.62</v>
      </c>
      <c r="L7" s="3">
        <f>VLOOKUP($B7,bal!$A:$O,3+MONTH(L$4),FALSE)</f>
        <v>891176.14</v>
      </c>
      <c r="M7" s="3">
        <f>VLOOKUP($B7,bal!$A:$O,3+MONTH(M$4),FALSE)</f>
        <v>962570.13</v>
      </c>
      <c r="N7" s="3">
        <f>VLOOKUP($B7,bal!$A:$O,3+MONTH(N$4),FALSE)</f>
        <v>954943.68</v>
      </c>
      <c r="O7" s="3">
        <f>VLOOKUP($B7,bal!$A:$O,3+MONTH(O$4),FALSE)</f>
        <v>943090.18</v>
      </c>
    </row>
    <row r="8" spans="2:15" x14ac:dyDescent="0.2">
      <c r="B8" s="10">
        <v>2103</v>
      </c>
      <c r="C8" s="3">
        <f>VLOOKUP($B8,bal!$A:$O,3,FALSE)</f>
        <v>1796285.36</v>
      </c>
      <c r="D8" s="3">
        <f>VLOOKUP($B8,bal!$A:$O,3+MONTH(D$4),FALSE)</f>
        <v>1888116.04</v>
      </c>
      <c r="E8" s="3">
        <f>VLOOKUP($B8,bal!$A:$O,3+MONTH(E$4),FALSE)</f>
        <v>1913024.22</v>
      </c>
      <c r="F8" s="3">
        <f>VLOOKUP($B8,bal!$A:$O,3+MONTH(F$4),FALSE)</f>
        <v>2200942.0499999998</v>
      </c>
      <c r="G8" s="3">
        <f>VLOOKUP($B8,bal!$A:$O,3+MONTH(G$4),FALSE)</f>
        <v>2235395.7400000002</v>
      </c>
      <c r="H8" s="3">
        <f>VLOOKUP($B8,bal!$A:$O,3+MONTH(H$4),FALSE)</f>
        <v>2258410.2999999998</v>
      </c>
      <c r="I8" s="3">
        <f>VLOOKUP($B8,bal!$A:$O,3+MONTH(I$4),FALSE)</f>
        <v>2208903.3199999998</v>
      </c>
      <c r="J8" s="3">
        <f>VLOOKUP($B8,bal!$A:$O,3+MONTH(J$4),FALSE)</f>
        <v>2230788.33</v>
      </c>
      <c r="K8" s="3">
        <f>VLOOKUP($B8,bal!$A:$O,3+MONTH(K$4),FALSE)</f>
        <v>2311115.65</v>
      </c>
      <c r="L8" s="3">
        <f>VLOOKUP($B8,bal!$A:$O,3+MONTH(L$4),FALSE)</f>
        <v>2382749.14</v>
      </c>
      <c r="M8" s="3">
        <f>VLOOKUP($B8,bal!$A:$O,3+MONTH(M$4),FALSE)</f>
        <v>2428866.1</v>
      </c>
      <c r="N8" s="3">
        <f>VLOOKUP($B8,bal!$A:$O,3+MONTH(N$4),FALSE)</f>
        <v>2479942</v>
      </c>
      <c r="O8" s="3">
        <f>VLOOKUP($B8,bal!$A:$O,3+MONTH(O$4),FALSE)</f>
        <v>2515719.37</v>
      </c>
    </row>
    <row r="9" spans="2:15" x14ac:dyDescent="0.2">
      <c r="D9" s="8">
        <f>(D5-D6)/(D7+D8)</f>
        <v>1.3106499864833276</v>
      </c>
      <c r="E9" s="8">
        <f t="shared" ref="E9:O9" si="0">(E5-E6)/(E7+E8)</f>
        <v>1.305579949746392</v>
      </c>
      <c r="F9" s="8">
        <f t="shared" si="0"/>
        <v>1.2207163538005963</v>
      </c>
      <c r="G9" s="8">
        <f t="shared" si="0"/>
        <v>1.2175068173707895</v>
      </c>
      <c r="H9" s="8">
        <f t="shared" si="0"/>
        <v>1.2309366129670873</v>
      </c>
      <c r="I9" s="8">
        <f t="shared" si="0"/>
        <v>1.2761790264984862</v>
      </c>
      <c r="J9" s="8">
        <f t="shared" si="0"/>
        <v>1.2987816151527709</v>
      </c>
      <c r="K9" s="8">
        <f t="shared" si="0"/>
        <v>1.2785328508127076</v>
      </c>
      <c r="L9" s="8">
        <f t="shared" si="0"/>
        <v>1.2924279108776728</v>
      </c>
      <c r="M9" s="8">
        <f t="shared" si="0"/>
        <v>1.2648653959800389</v>
      </c>
      <c r="N9" s="8">
        <f t="shared" si="0"/>
        <v>1.2715290076262451</v>
      </c>
      <c r="O9" s="8">
        <f t="shared" si="0"/>
        <v>1.2737217144551944</v>
      </c>
    </row>
    <row r="11" spans="2:15" x14ac:dyDescent="0.2">
      <c r="B11" s="5" t="s">
        <v>435</v>
      </c>
      <c r="C11" s="15" t="s">
        <v>429</v>
      </c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7"/>
    </row>
  </sheetData>
  <mergeCells count="2">
    <mergeCell ref="B2:O2"/>
    <mergeCell ref="C11:O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bal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13</vt:lpstr>
      <vt:lpstr>Resumen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Gabriela Cabezas</cp:lastModifiedBy>
  <dcterms:created xsi:type="dcterms:W3CDTF">2015-11-11T18:51:32Z</dcterms:created>
  <dcterms:modified xsi:type="dcterms:W3CDTF">2022-07-03T16:01:57Z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usiness Objects Context Information">
    <vt:lpwstr>016B9E1421FC6E368B2C2DA50FE47B9139E5383B0037C1B21D8A593C3DCAEC4DE03029773F50AEB8839657C032C3E96CECED9E3DF81741EFE48B33DE02152D6987A0835BE828CB9537742FD9EC9A5C26D86F99AF0A2641B3202804E4B14EE07C09365B66AFF74DF04A638944B64751B2D89FF869AF863823A71D94286AF8109</vt:lpwstr>
  </property>
  <property fmtid="{D5CDD505-2E9C-101B-9397-08002B2CF9AE}" pid="3" name="Business Objects Context Information1">
    <vt:lpwstr>7979FE1465E5E9551B21068ED5CAC6DCFAB16D6132537E0EDF21A654365A24908BC72F74F565ACDE1D558B3E41283DCE95FC1A1DE804090CCE6F2930030AF90E7C5D39FC84766E2C17AA8FE39BC0450B2E44B6F43B2FF36E00E8741F158B7EC9BB2C03D7B7BA86AC8E35DF06DFB92D28D8FE49D1E924F2A41A488995E2186CA</vt:lpwstr>
  </property>
  <property fmtid="{D5CDD505-2E9C-101B-9397-08002B2CF9AE}" pid="4" name="Business Objects Context Information2">
    <vt:lpwstr>71E9A6B6E2BD0D0F34E174B307086E742AF0C4FFFC7EDAB2393D080DFBF5D55EF62983DA447143730B2C076E64EC28033BF9F259FF453B091CE1237A2BA6483A4B9291995DC16C913670F95F0CC3B7BF74BCC3593D74C22C1D99C7874C8B5D203B53A1C0920FE9A4101E08C64F2CAEA1D9335481CA2774FC1655BB689484857</vt:lpwstr>
  </property>
  <property fmtid="{D5CDD505-2E9C-101B-9397-08002B2CF9AE}" pid="5" name="Business Objects Context Information3">
    <vt:lpwstr>02A27D2594EAD3BBC44411553A0C0871B9A20434494C95BBD6D4D7D1CF49BED67A0920911673DD134AE2FE3C1D4386AACE1BA08E2C2EB4DCD0FA5557B6516121BB29F0C5E57736AA16378B3424DE39B6E921DD98F7D6A8875E790DD2B35E962D69C335B129A4FD23BBCD3A7C5FD4C0EE464573D1FDE9A2D85EE6D6DC3FE089F</vt:lpwstr>
  </property>
  <property fmtid="{D5CDD505-2E9C-101B-9397-08002B2CF9AE}" pid="6" name="Business Objects Context Information4">
    <vt:lpwstr>1C266DF9088CB7E5708968717D1EEBB75AE6E13F4D7017CDBF330C005A628E71996107B4630683FC5208705A6EB5D5FE8E076136D2611EEF7C3A1A596CF826330DCD9DA5B854CB892E0EAD1B5392C4D6F347488888E4B7F99EF539032AF2356594F3CC27D0AAC2B2BF8F0A02196B924CF13C14CD1B775656736D25A6E2369F6</vt:lpwstr>
  </property>
  <property fmtid="{D5CDD505-2E9C-101B-9397-08002B2CF9AE}" pid="7" name="Business Objects Context Information5">
    <vt:lpwstr>CF85605C7B5EBCDB42D7F8FF74188F2CAAA6B30D5A45470F654BFACC49F4D651977860530EAF816C0E463ED613E1EE0CC5D0CF9B1C71D2AD2487A838D96D0327B8697156E64F756630BCC9E49C4482CE51136340FB50C80776B3D1BE255B090B8194D6974E923F035F636CDBBFA63BD4C45AC09DA00EA7FA58F2D9DDE7812B3</vt:lpwstr>
  </property>
  <property fmtid="{D5CDD505-2E9C-101B-9397-08002B2CF9AE}" pid="8" name="Business Objects Context Information6">
    <vt:lpwstr>EC9BDA0CCFAEFC9313FE2F9A9DE3C21BEC0BFC0EDDE3339D936F9BB9300113713C95CFAD00809B16D5263E54D0636905FE33E66B29015F59935750E66815F9CE15A43E7500CBE91884DFA7F7D40F21AFB92DAFE5AA3AAEB703A979A5B24C9E9EE1A09C8F14458C7F3CAA76A7E24C3B6438D050E205B617A4B7949AF288AAB31</vt:lpwstr>
  </property>
  <property fmtid="{D5CDD505-2E9C-101B-9397-08002B2CF9AE}" pid="9" name="Business Objects Context Information7">
    <vt:lpwstr>22D8673656B8B4323977C35C76D1561BE4A7A253874BB238577064B8A13621A04003B24F9A35024777C45EC7CB105837BA2858D7DCA6239D2626278AD854C5DA899170D134DB44E0958515D062DEFBEEFE84EC053C77E4EF7FA106460C52B6BE66498554DECB17B6D28EC7CAEC3C86F353022E9915991A3832CB466570C4F62</vt:lpwstr>
  </property>
  <property fmtid="{D5CDD505-2E9C-101B-9397-08002B2CF9AE}" pid="10" name="Business Objects Context Information8">
    <vt:lpwstr>64499F7B771F248AA6266E39CE116B7C0352468104331A524F17BFECDCB4D04D6AE1F98A4583C7358EF1DB3CFC493ABBF10DC25AE38C9239B272603FA1E2E7B44692CC229F1BB586E3B17D1969D3F3059C50678414E5659AE00282945E5B5B729C4BF19B354E55C9FA2094FB33E897A703B65571C63B31336498550E060C03F</vt:lpwstr>
  </property>
  <property fmtid="{D5CDD505-2E9C-101B-9397-08002B2CF9AE}" pid="11" name="Business Objects Context Information9">
    <vt:lpwstr>1479F5192F1658FD4A24DC06C873AD3A9B740FB2147BA499A6226921B947AEDCF23D89BDD3BF17199753FE29A694A338007366D72152017117FC2062C2197B285942EFF1CC1CC923F84A7DDD01F41AE9EA306D2E7C61761899A194D1FB18C93D4A09ECFB23ACE07CE6686CCBDD26FCB69AF1D39FB0B623158DB4A08B4F941B2</vt:lpwstr>
  </property>
  <property fmtid="{D5CDD505-2E9C-101B-9397-08002B2CF9AE}" pid="12" name="Business Objects Context Information10">
    <vt:lpwstr>92864B7B9B8C5DEB9FB3BFA654DD2CA768694852FB89C0251E36A13A05893D111E2E00C468DC8F50B7927BC6FF4DEDF283BD1B4993923AF1E0D8710F66EFF16734E371DDE459</vt:lpwstr>
  </property>
</Properties>
</file>